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5">'CAPPROJA'!$A$1:$H$75</definedName>
    <definedName name="_xlnm.Print_Area" localSheetId="6">'CAPPROJC'!$A$1:$H$20</definedName>
    <definedName name="_xlnm.Print_Area" localSheetId="4">'CAPREVEXP'!$A$1:$E$63</definedName>
    <definedName name="_xlnm.Print_Area" localSheetId="3">'DSREVEXP'!$A$1:$E$42</definedName>
    <definedName name="_xlnm.Print_Area" localSheetId="7">'FOOD SERVICE'!$B$1:$G$58</definedName>
    <definedName name="_xlnm.Print_Area" localSheetId="2">'GFEXP'!$A$1:$L$44</definedName>
    <definedName name="_xlnm.Print_Area" localSheetId="1">'GFREV'!$A$1:$F$70</definedName>
    <definedName name="_xlnm.Print_Area" localSheetId="9">'INSUR'!$A$1:$E$39</definedName>
    <definedName name="_xlnm.Print_Area" localSheetId="8">'SPREV42X'!$A$1:$I$59</definedName>
    <definedName name="_xlnm.Print_Area" localSheetId="0">'sum cash &amp; invest'!$A$1:$E$40</definedName>
  </definedNames>
  <calcPr fullCalcOnLoad="1"/>
</workbook>
</file>

<file path=xl/sharedStrings.xml><?xml version="1.0" encoding="utf-8"?>
<sst xmlns="http://schemas.openxmlformats.org/spreadsheetml/2006/main" count="547" uniqueCount="376">
  <si>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</si>
  <si>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</si>
  <si>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</si>
  <si>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</si>
  <si>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</si>
  <si>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</si>
  <si>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</si>
  <si>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</si>
  <si>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</si>
  <si>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</si>
  <si>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</si>
  <si>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</si>
  <si>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</si>
  <si>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</si>
  <si>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</si>
  <si>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</si>
  <si>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</si>
  <si>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</si>
  <si>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</si>
  <si>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</si>
  <si>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</si>
  <si>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</si>
  <si>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</si>
  <si>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</si>
  <si>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</si>
  <si>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</si>
  <si>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</si>
  <si>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</si>
  <si>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</si>
  <si>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</si>
  <si>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</si>
  <si>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</si>
  <si>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</si>
  <si>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</si>
  <si>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</si>
  <si>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</si>
  <si>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</si>
  <si>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</si>
  <si>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</si>
  <si>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</si>
  <si>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Salaries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</si>
  <si>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</si>
  <si>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</si>
  <si>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</si>
  <si>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</si>
  <si>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</si>
  <si>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</si>
  <si>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</si>
  <si>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</si>
  <si>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</si>
  <si>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</si>
  <si>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</si>
  <si>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</si>
  <si>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</si>
  <si>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</si>
  <si>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</si>
  <si>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</si>
  <si>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</si>
  <si>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</si>
  <si>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</si>
  <si>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</si>
  <si>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</si>
  <si>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</si>
  <si>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</si>
  <si>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</si>
  <si>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</si>
  <si>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</si>
  <si>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</si>
  <si>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</si>
  <si>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</si>
  <si>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</si>
  <si>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</si>
  <si>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</si>
  <si>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</si>
  <si>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</si>
  <si>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</si>
  <si>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</si>
  <si>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</si>
  <si>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</si>
  <si>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</si>
  <si>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</si>
  <si>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</si>
  <si>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</si>
  <si>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</si>
  <si>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</si>
  <si>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</si>
  <si>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</si>
  <si>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</si>
  <si>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</si>
  <si>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</si>
  <si>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</si>
  <si>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</si>
  <si>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</si>
  <si>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</si>
  <si>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</si>
  <si>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</si>
  <si>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</si>
  <si>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</si>
  <si>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</si>
  <si>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</si>
  <si>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</si>
  <si>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</si>
  <si>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</si>
  <si>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</si>
  <si>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</si>
  <si>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</si>
  <si>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</si>
  <si>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</si>
  <si>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</si>
  <si>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</si>
  <si>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</si>
  <si>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</si>
  <si>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</si>
  <si>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</si>
  <si>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</si>
  <si>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</si>
  <si>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</si>
  <si>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</si>
  <si>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</si>
  <si>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</si>
  <si>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</si>
  <si>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</si>
  <si>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</si>
  <si>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</si>
  <si>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</si>
  <si>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</si>
  <si>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</si>
  <si>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</si>
  <si>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</si>
  <si>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</si>
  <si>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</si>
  <si>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</si>
  <si>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</si>
  <si>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</si>
  <si>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</si>
  <si>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</si>
  <si>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</si>
  <si>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</si>
  <si>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</si>
  <si>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</si>
  <si>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</si>
  <si>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</si>
  <si>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</si>
  <si>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</si>
  <si>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</si>
  <si>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</si>
  <si>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 xml:space="preserve">Public School Technology </t>
  </si>
  <si>
    <t>Teacher Training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</si>
  <si>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</si>
  <si>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</si>
  <si>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</si>
  <si>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</si>
  <si>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</si>
  <si>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</si>
  <si>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</si>
  <si>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</si>
  <si>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</si>
  <si>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</si>
  <si>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</si>
  <si>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</si>
  <si>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</si>
  <si>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</si>
  <si>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</si>
  <si>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</si>
  <si>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</si>
  <si>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</si>
  <si>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</si>
  <si>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</si>
  <si>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</si>
  <si>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</si>
  <si>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</si>
  <si>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</si>
  <si>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</si>
  <si>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3062  New Jr. High "M"</t>
  </si>
  <si>
    <t>3152  Facilities Technology FY02</t>
  </si>
  <si>
    <t>3309  Special Maintenance Account</t>
  </si>
  <si>
    <t>100.00%+</t>
  </si>
  <si>
    <t>Food Services</t>
  </si>
  <si>
    <t>TOTAL OTHER REVENUE SOURCES</t>
  </si>
  <si>
    <t xml:space="preserve">Source code:  1 - CO &amp; DS     2 - Dist. Voted Capital Improvmt     3 - PECO     5 - SBE Bonds     7 - C.O.P.   9 - Other Misc. Sources  10 - Sales Surtax   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</si>
  <si>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</si>
  <si>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</si>
  <si>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</si>
  <si>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</si>
  <si>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</si>
  <si>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</si>
  <si>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</si>
  <si>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</si>
  <si>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</si>
  <si>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</si>
  <si>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</si>
  <si>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</si>
  <si>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 xml:space="preserve">Fleming Island High School 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</si>
  <si>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</si>
  <si>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</si>
  <si>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</si>
  <si>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</si>
  <si>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</si>
  <si>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</si>
  <si>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</si>
  <si>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</si>
  <si>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</si>
  <si>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</si>
  <si>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</si>
  <si>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</si>
  <si>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</si>
  <si>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</si>
  <si>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</si>
  <si>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</si>
  <si>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</si>
  <si>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</si>
  <si>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</si>
  <si>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</si>
  <si>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</si>
  <si>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</si>
  <si>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</si>
  <si>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</si>
  <si>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>Sales of Equipment</t>
  </si>
  <si>
    <t xml:space="preserve">  USDA Donated Commodities</t>
  </si>
  <si>
    <t xml:space="preserve">  Cash In Lieu of Donated Foods</t>
  </si>
  <si>
    <t xml:space="preserve">  Interest, Incl. Profit on Investments</t>
  </si>
  <si>
    <t>3114  LAE Water/ Sewer Conversion</t>
  </si>
  <si>
    <t>3083 OPE Site/Parking Improvements</t>
  </si>
  <si>
    <t>3091 Fleming Island High School 0551</t>
  </si>
  <si>
    <t>3094  Fleming Is HS Site Development</t>
  </si>
  <si>
    <t>3124  LAE Parent Pick-up/Drop-off</t>
  </si>
  <si>
    <t>3154  Facilities Technology</t>
  </si>
  <si>
    <t>3164  Paving Project at Dist Office</t>
  </si>
  <si>
    <t>3172  Argyle Elementary "U"</t>
  </si>
  <si>
    <t>3174  CHE-Permanent Clsrm Ph III</t>
  </si>
  <si>
    <t>3274  Dr. Inlet Elem Paving</t>
  </si>
  <si>
    <t>3517  Orange Park High Bus Drive</t>
  </si>
  <si>
    <t>3563  Land Acquisitions</t>
  </si>
  <si>
    <t>3655  Covered Walkway Countywide</t>
  </si>
  <si>
    <t>3713  Repayment for COP 1997</t>
  </si>
  <si>
    <t>3723  Repayment of COP 2000</t>
  </si>
  <si>
    <t>3733  Repayment of COP 2003</t>
  </si>
  <si>
    <t>3884  RHS Permanent Clsrm Ph I</t>
  </si>
  <si>
    <t>Reading First Round Two</t>
  </si>
  <si>
    <t>Homeless Children and Youth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</si>
  <si>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</si>
  <si>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</si>
  <si>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</si>
  <si>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</si>
  <si>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</si>
  <si>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</si>
  <si>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</si>
  <si>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Total Long-term Dbt Procds &amp; Sale of Cap Assets</t>
  </si>
  <si>
    <t>Library Books - New Libraries</t>
  </si>
  <si>
    <t>AV Materials Less Than $500</t>
  </si>
  <si>
    <t>Software $500 &amp; Over</t>
  </si>
  <si>
    <t>Software Less Than $500</t>
  </si>
  <si>
    <t>Argyle Elementary</t>
  </si>
  <si>
    <t>Lake Asbury Jr High School</t>
  </si>
  <si>
    <t>Elementary School "V" - Coppergt</t>
  </si>
  <si>
    <t>$</t>
  </si>
  <si>
    <t xml:space="preserve">  Misc. Local Sources</t>
  </si>
  <si>
    <t>3494  Construct Relocatable Clsrm CW</t>
  </si>
  <si>
    <t>3764  Bannerman LC Parking/Drainage</t>
  </si>
  <si>
    <t>TOTAL EXPENSES:</t>
  </si>
  <si>
    <t>Enhancing Ed thru Technology</t>
  </si>
  <si>
    <t>PL81-874 Federal Impact Sped</t>
  </si>
  <si>
    <t>CO &amp; DS Withheld for Administrative Exp</t>
  </si>
  <si>
    <t>TITLE III NO CHILD LEFT BEHIND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</si>
  <si>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</si>
  <si>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</si>
  <si>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</si>
  <si>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</si>
  <si>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</si>
  <si>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</si>
  <si>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Tech-Prep 04-05</t>
  </si>
  <si>
    <t>IDEA-DISCRETIONARY FY2005</t>
  </si>
  <si>
    <t>TITLE II FY2005</t>
  </si>
  <si>
    <t>CARL PERKINS GRANT FY2005</t>
  </si>
  <si>
    <t>TITLE V FY2005</t>
  </si>
  <si>
    <t>I.D.E.A.-MAIN GRANT FY2005</t>
  </si>
  <si>
    <t>Safe &amp; Drug Free Schools FY05</t>
  </si>
  <si>
    <t>SEDNET FY2005</t>
  </si>
  <si>
    <t>Clay Hill Perm Clsrm</t>
  </si>
  <si>
    <t>Ridgeview Perm Classroom</t>
  </si>
  <si>
    <t>Excellent Teach. Prg. Nat'l Bd.</t>
  </si>
  <si>
    <t>FL Learn &amp; Serve 04-05 WJH</t>
  </si>
  <si>
    <t>AV Materials $500/OVER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</si>
  <si>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</si>
  <si>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</si>
  <si>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</si>
  <si>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</si>
  <si>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</si>
  <si>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Fund Balance July 1, 2005</t>
  </si>
  <si>
    <t>FUND BALANCE  JULY 1, 2005</t>
  </si>
  <si>
    <t>FUND BALANCE    JULY 1, 2005</t>
  </si>
  <si>
    <t>FY - 2005-2006</t>
  </si>
  <si>
    <t>3032  MCE Perm Clsrm Phase III</t>
  </si>
  <si>
    <t>3145  CEB - Renovate Restrooms</t>
  </si>
  <si>
    <t>3155  Facilities Technology</t>
  </si>
  <si>
    <t>3195  FIE-Permanent Clssroom-Ph ll</t>
  </si>
  <si>
    <t>3345 Safety To Life</t>
  </si>
  <si>
    <t>3602  OAKLEAF Elementary School "W"</t>
  </si>
  <si>
    <t>3904  LAE area Sandridge Rd. Improvement</t>
  </si>
  <si>
    <t>3915  District Wide Vehicle 04-05</t>
  </si>
  <si>
    <t>3026  New Elementary School "Y"</t>
  </si>
  <si>
    <t>3106  New Elementary School "W"</t>
  </si>
  <si>
    <t>3156  District-Wide Facilities Tech</t>
  </si>
  <si>
    <t>3166  Replace Air Handling @ OPHS</t>
  </si>
  <si>
    <t>3167  Re-roofing RHS</t>
  </si>
  <si>
    <t>3168  Re-roofing County Office</t>
  </si>
  <si>
    <t>3169  Re-roofing MBE</t>
  </si>
  <si>
    <t>3171  Re-roofing CHE</t>
  </si>
  <si>
    <t>3216  Elementary School "X"</t>
  </si>
  <si>
    <t>3346  Safety To Life</t>
  </si>
  <si>
    <t>3406  Permanent Classroom CEB</t>
  </si>
  <si>
    <t>3456  Roadway, Sidewalk Improvements</t>
  </si>
  <si>
    <t>3753  Repayment of COP 2005 - "NN"</t>
  </si>
  <si>
    <t>TITLE 1 PART A BASIC FY 06</t>
  </si>
  <si>
    <t>TITLE 11 FY 06</t>
  </si>
  <si>
    <t>CARL PERKINS GRANT FY2006</t>
  </si>
  <si>
    <t>I.D.E.A.- PART B</t>
  </si>
  <si>
    <t>IDEA-DISCRETIONARY FY2006</t>
  </si>
  <si>
    <t>IDEA - PREK FY 2006</t>
  </si>
  <si>
    <t>READING FIRST FY2006</t>
  </si>
  <si>
    <t>Enhancing Ed thru Technology 06</t>
  </si>
  <si>
    <t>Safe &amp; Drug Free Schools FY06</t>
  </si>
  <si>
    <t>SEDNET FY2006</t>
  </si>
  <si>
    <t>FLORIDA LEARN&amp;SERVE -WJHS</t>
  </si>
  <si>
    <t>Tech-Prep 05-06</t>
  </si>
  <si>
    <t>NEFBA GRANT</t>
  </si>
  <si>
    <t>DEPT OF JUVENILE JUSTICE</t>
  </si>
  <si>
    <t xml:space="preserve"> FDLRS</t>
  </si>
  <si>
    <t>NEW YEAR    2005-2006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</si>
  <si>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</si>
  <si>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</si>
  <si>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</si>
  <si>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</si>
  <si>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</si>
  <si>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1,2,7</t>
  </si>
  <si>
    <t>2,3</t>
  </si>
  <si>
    <t>2,8,1,9</t>
  </si>
  <si>
    <t>9,2,8</t>
  </si>
  <si>
    <t>2,7</t>
  </si>
  <si>
    <t>3204  Elementary School "V"-Coppergate</t>
  </si>
  <si>
    <t>2,9</t>
  </si>
  <si>
    <t>Dues and Fees</t>
  </si>
  <si>
    <t>06/30/2005</t>
  </si>
  <si>
    <t>Year Budget FY06</t>
  </si>
  <si>
    <t>Oakleaf Plantation School (NN)</t>
  </si>
  <si>
    <t xml:space="preserve">TITLE III ESOL 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</si>
  <si>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</si>
  <si>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</si>
  <si>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</si>
  <si>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FDLRS</t>
  </si>
  <si>
    <t xml:space="preserve">1.  On the Summary of Cash &amp; Investments, the figure reported for General Fund Investments includes </t>
  </si>
  <si>
    <t>3135  BLC- Covered Play/Restroom</t>
  </si>
  <si>
    <t>CLAY COUNTY SCHOOL BOARD</t>
  </si>
  <si>
    <t>GENERAL FUND</t>
  </si>
  <si>
    <t>STATEMENT OF REVENUE</t>
  </si>
  <si>
    <t>July 1, 2005 thru March 31, 2006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</si>
  <si>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</si>
  <si>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</si>
  <si>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</si>
  <si>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</si>
  <si>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</si>
  <si>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</si>
  <si>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</si>
  <si>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</si>
  <si>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</si>
  <si>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</si>
  <si>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</si>
  <si>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</si>
  <si>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</si>
  <si>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July 1, 2005 thru March, 2006</t>
  </si>
  <si>
    <t>SUMMARY OF CASH INVESTMENTS</t>
  </si>
  <si>
    <t xml:space="preserve">     $1,769,373.40  invested for School Internal Accounts.</t>
  </si>
  <si>
    <t xml:space="preserve">     of  March, 2006, was 4.65%.</t>
  </si>
  <si>
    <t>3.  For comparison purposes with the General Fund Statement of Revenue, we have completed  75%</t>
  </si>
  <si>
    <t>July 1, 2005  thru  March 31, 2006</t>
  </si>
  <si>
    <t>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</si>
</sst>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2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39" fontId="5" fillId="0" borderId="0" xfId="0" applyNumberFormat="1" applyFont="1" applyAlignment="1">
      <alignment/>
    </xf>
    <xf numFmtId="0" fontId="0" fillId="0" borderId="0" xfId="0" applyAlignment="1">
      <alignment/>
    </xf>
    <xf numFmtId="10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370</v>
      </c>
      <c r="B2" s="85"/>
      <c r="C2" s="85"/>
      <c r="D2" s="85"/>
      <c r="E2" s="85"/>
    </row>
    <row r="3" spans="1:5" ht="15.75">
      <c r="A3" s="85" t="s">
        <v>374</v>
      </c>
      <c r="B3" s="86"/>
      <c r="C3" s="86"/>
      <c r="D3" s="85"/>
      <c r="E3" s="87"/>
    </row>
    <row r="4" spans="1:5" ht="15.75">
      <c r="A4" s="88"/>
      <c r="B4" s="88"/>
      <c r="C4" s="88"/>
      <c r="D4" s="88"/>
      <c r="E4" s="88"/>
    </row>
    <row r="5" spans="1:5" ht="25.5" customHeight="1">
      <c r="A5" s="71"/>
      <c r="B5" s="72" t="s">
        <v>0</v>
      </c>
      <c r="C5" s="72" t="s">
        <v>1</v>
      </c>
      <c r="D5" s="71" t="s">
        <v>2</v>
      </c>
      <c r="E5" s="73" t="s">
        <v>3</v>
      </c>
    </row>
    <row r="7" spans="1:5" ht="12.75">
      <c r="A7" t="s">
        <v>4</v>
      </c>
      <c r="B7" s="13">
        <v>1601854.53</v>
      </c>
      <c r="C7" s="13">
        <v>41572778.44</v>
      </c>
      <c r="D7" s="2" t="s">
        <v>5</v>
      </c>
      <c r="E7" s="1">
        <f>SUM(B7:D7)</f>
        <v>43174632.97</v>
      </c>
    </row>
    <row r="8" ht="12.75">
      <c r="C8" s="13" t="s">
        <v>9</v>
      </c>
    </row>
    <row r="9" spans="1:7" ht="12.75">
      <c r="A9" t="s">
        <v>6</v>
      </c>
      <c r="B9" s="13">
        <v>0</v>
      </c>
      <c r="C9" s="13">
        <v>705385.27</v>
      </c>
      <c r="D9" s="2" t="s">
        <v>5</v>
      </c>
      <c r="E9" s="1">
        <f>SUM(B9:D9)</f>
        <v>705385.27</v>
      </c>
      <c r="G9" s="3"/>
    </row>
    <row r="11" spans="1:5" ht="12.75">
      <c r="A11" t="s">
        <v>7</v>
      </c>
      <c r="B11" s="13">
        <v>0</v>
      </c>
      <c r="C11" s="13">
        <v>37681645.94</v>
      </c>
      <c r="D11" s="4" t="s">
        <v>181</v>
      </c>
      <c r="E11" s="1">
        <f>SUM(B11:D11)</f>
        <v>37681645.94</v>
      </c>
    </row>
    <row r="12" spans="2:3" ht="12.75">
      <c r="B12" s="13" t="s">
        <v>9</v>
      </c>
      <c r="C12" s="13" t="s">
        <v>9</v>
      </c>
    </row>
    <row r="13" spans="1:5" ht="12.75">
      <c r="A13" t="s">
        <v>8</v>
      </c>
      <c r="B13" s="13">
        <v>0</v>
      </c>
      <c r="C13" s="13">
        <v>519944.93</v>
      </c>
      <c r="D13" s="2" t="s">
        <v>5</v>
      </c>
      <c r="E13" s="1">
        <f>SUM(B13:D13)</f>
        <v>519944.93</v>
      </c>
    </row>
    <row r="14" spans="2:3" ht="12.75">
      <c r="B14" s="13" t="s">
        <v>9</v>
      </c>
      <c r="C14" s="13" t="s">
        <v>9</v>
      </c>
    </row>
    <row r="15" spans="1:5" ht="12.75">
      <c r="A15" t="s">
        <v>10</v>
      </c>
      <c r="B15" s="16">
        <v>18408.36</v>
      </c>
      <c r="C15" s="13">
        <v>2506009.99</v>
      </c>
      <c r="D15" s="2" t="s">
        <v>5</v>
      </c>
      <c r="E15" s="1">
        <f>SUM(B15:D15)</f>
        <v>2524418.35</v>
      </c>
    </row>
    <row r="16" spans="2:5" ht="12.75">
      <c r="B16" s="13" t="s">
        <v>9</v>
      </c>
      <c r="C16" s="13" t="s">
        <v>9</v>
      </c>
      <c r="E16" s="1" t="s">
        <v>9</v>
      </c>
    </row>
    <row r="17" spans="1:5" ht="12.75">
      <c r="A17" t="s">
        <v>11</v>
      </c>
      <c r="B17" s="13">
        <v>40000</v>
      </c>
      <c r="C17" s="13">
        <v>3475154.04</v>
      </c>
      <c r="D17" s="2" t="s">
        <v>5</v>
      </c>
      <c r="E17" s="1">
        <f>SUM(B17:D17)</f>
        <v>3515154.04</v>
      </c>
    </row>
    <row r="18" spans="4:5" ht="12.75">
      <c r="D18" s="2"/>
      <c r="E18" s="5"/>
    </row>
    <row r="20" spans="1:5" ht="12.75">
      <c r="A20" s="47" t="s">
        <v>12</v>
      </c>
      <c r="B20" s="80">
        <f>SUM(B7:B19)</f>
        <v>1660262.8900000001</v>
      </c>
      <c r="C20" s="80">
        <f>SUM(C7:C19)</f>
        <v>86460918.61000001</v>
      </c>
      <c r="D20" s="80"/>
      <c r="E20" s="80">
        <f>SUM(E7:E19)</f>
        <v>88121181.50000001</v>
      </c>
    </row>
    <row r="24" ht="12.75">
      <c r="A24" t="s">
        <v>13</v>
      </c>
    </row>
    <row r="26" ht="12.75">
      <c r="A26" t="s">
        <v>350</v>
      </c>
    </row>
    <row r="27" ht="12.75">
      <c r="A27" s="78" t="s">
        <v>371</v>
      </c>
    </row>
    <row r="29" ht="12.75">
      <c r="A29" t="s">
        <v>14</v>
      </c>
    </row>
    <row r="30" ht="12.75">
      <c r="A30" s="78" t="s">
        <v>372</v>
      </c>
    </row>
    <row r="32" ht="12.75">
      <c r="A32" s="6" t="s">
        <v>373</v>
      </c>
    </row>
    <row r="33" ht="12.75">
      <c r="A33" t="s">
        <v>346</v>
      </c>
    </row>
    <row r="34" ht="12.75">
      <c r="A34" t="s">
        <v>347</v>
      </c>
    </row>
    <row r="41" ht="12.75">
      <c r="F41" s="9"/>
    </row>
    <row r="49" ht="12.75">
      <c r="E49" s="25"/>
    </row>
    <row r="51" ht="12.75">
      <c r="D51" s="1"/>
    </row>
  </sheetData>
  <sheetProtection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367</v>
      </c>
      <c r="B2" s="85"/>
      <c r="C2" s="85"/>
      <c r="D2" s="85"/>
      <c r="E2" s="85"/>
    </row>
    <row r="3" spans="1:5" ht="15.75">
      <c r="A3" s="85" t="s">
        <v>368</v>
      </c>
      <c r="B3" s="85"/>
      <c r="C3" s="85"/>
      <c r="D3" s="85"/>
      <c r="E3" s="85"/>
    </row>
    <row r="4" spans="1:5" ht="15.75">
      <c r="A4" s="85" t="s">
        <v>369</v>
      </c>
      <c r="B4" s="85"/>
      <c r="C4" s="85"/>
      <c r="D4" s="85"/>
      <c r="E4" s="85"/>
    </row>
    <row r="5" spans="1:5" ht="15.75">
      <c r="A5" s="90"/>
      <c r="B5" s="90"/>
      <c r="C5" s="90"/>
      <c r="D5" s="90"/>
      <c r="E5" s="90"/>
    </row>
    <row r="6" spans="1:5" ht="12.75">
      <c r="A6" s="92"/>
      <c r="B6" s="92"/>
      <c r="C6" s="92"/>
      <c r="D6" s="92"/>
      <c r="E6" s="92"/>
    </row>
    <row r="7" spans="1:5" ht="12.75">
      <c r="A7" s="47" t="s">
        <v>127</v>
      </c>
      <c r="B7" s="47"/>
      <c r="C7" s="68" t="s">
        <v>71</v>
      </c>
      <c r="D7" s="68" t="s">
        <v>69</v>
      </c>
      <c r="E7" s="63" t="s">
        <v>70</v>
      </c>
    </row>
    <row r="10" ht="12.75">
      <c r="A10" t="s">
        <v>205</v>
      </c>
    </row>
    <row r="11" spans="1:5" ht="12.75">
      <c r="A11" t="s">
        <v>206</v>
      </c>
      <c r="B11">
        <v>3481</v>
      </c>
      <c r="C11" s="50">
        <v>3157119</v>
      </c>
      <c r="D11" s="50">
        <v>222087.77</v>
      </c>
      <c r="E11" s="24">
        <f>SUM(D11/C11)</f>
        <v>0.07034507410078619</v>
      </c>
    </row>
    <row r="12" spans="1:5" ht="12.75">
      <c r="A12" t="s">
        <v>207</v>
      </c>
      <c r="B12">
        <v>3484</v>
      </c>
      <c r="C12" s="51">
        <v>11400</v>
      </c>
      <c r="D12" s="51">
        <v>11400</v>
      </c>
      <c r="E12" s="27">
        <f>SUM(D12/C12)</f>
        <v>1</v>
      </c>
    </row>
    <row r="13" spans="3:5" ht="12.75">
      <c r="C13" s="50"/>
      <c r="D13" s="50"/>
      <c r="E13" s="24"/>
    </row>
    <row r="14" spans="1:5" ht="12.75">
      <c r="A14" s="47" t="s">
        <v>208</v>
      </c>
      <c r="B14" s="47"/>
      <c r="C14" s="48">
        <f>SUM(C11:C13)</f>
        <v>3168519</v>
      </c>
      <c r="D14" s="48">
        <f>SUM(D11:D13)</f>
        <v>233487.77</v>
      </c>
      <c r="E14" s="64">
        <f>SUM(D14/C14)</f>
        <v>0.07368987530136319</v>
      </c>
    </row>
    <row r="15" spans="3:5" ht="12.75">
      <c r="C15" s="50"/>
      <c r="D15" s="50"/>
      <c r="E15" s="24"/>
    </row>
    <row r="16" spans="1:5" ht="12.75">
      <c r="A16" s="47" t="s">
        <v>209</v>
      </c>
      <c r="C16" s="50"/>
      <c r="D16" s="50"/>
      <c r="E16" s="24"/>
    </row>
    <row r="17" spans="1:5" ht="12.75">
      <c r="A17" t="s">
        <v>220</v>
      </c>
      <c r="B17">
        <v>3430</v>
      </c>
      <c r="C17" s="50">
        <v>125000</v>
      </c>
      <c r="D17" s="50">
        <v>114890</v>
      </c>
      <c r="E17" s="64">
        <f>SUM(D17/C17)</f>
        <v>0.91912</v>
      </c>
    </row>
    <row r="18" spans="1:5" ht="12.75">
      <c r="A18" t="s">
        <v>265</v>
      </c>
      <c r="B18">
        <v>3497</v>
      </c>
      <c r="C18" s="51">
        <v>0</v>
      </c>
      <c r="D18" s="51">
        <v>0</v>
      </c>
      <c r="E18" s="77" t="s">
        <v>9</v>
      </c>
    </row>
    <row r="19" spans="3:5" ht="12.75">
      <c r="C19" s="50"/>
      <c r="D19" s="50"/>
      <c r="E19" s="24"/>
    </row>
    <row r="20" spans="1:5" ht="12.75">
      <c r="A20" s="47" t="s">
        <v>210</v>
      </c>
      <c r="B20" s="47"/>
      <c r="C20" s="48">
        <f>SUM(C17:C19)</f>
        <v>125000</v>
      </c>
      <c r="D20" s="48">
        <f>SUM(D17:D19)</f>
        <v>114890</v>
      </c>
      <c r="E20" s="69" t="s">
        <v>176</v>
      </c>
    </row>
    <row r="21" spans="1:5" ht="12.75">
      <c r="A21" t="s">
        <v>9</v>
      </c>
      <c r="C21" s="50"/>
      <c r="D21" s="50"/>
      <c r="E21" s="24"/>
    </row>
    <row r="22" spans="1:5" ht="12.75">
      <c r="A22" t="s">
        <v>128</v>
      </c>
      <c r="C22" s="1">
        <f>SUM(C14+C20)</f>
        <v>3293519</v>
      </c>
      <c r="D22" s="1">
        <f>SUM(D14+D20)</f>
        <v>348377.77</v>
      </c>
      <c r="E22" s="64">
        <f>SUM(D22/C22)</f>
        <v>0.10577676035875307</v>
      </c>
    </row>
    <row r="23" spans="1:5" ht="12.75">
      <c r="A23" t="s">
        <v>290</v>
      </c>
      <c r="C23" s="10">
        <v>1569436</v>
      </c>
      <c r="D23" s="10">
        <v>1569436</v>
      </c>
      <c r="E23" s="27"/>
    </row>
    <row r="24" spans="1:5" ht="13.5" thickBot="1">
      <c r="A24" s="47" t="s">
        <v>3</v>
      </c>
      <c r="B24" s="47"/>
      <c r="C24" s="49">
        <f>SUM(C22:C23)</f>
        <v>4862955</v>
      </c>
      <c r="D24" s="49">
        <f>SUM(D22:D23)</f>
        <v>1917813.77</v>
      </c>
      <c r="E24" s="76">
        <f>SUM(D24/C24)</f>
        <v>0.3943720988575876</v>
      </c>
    </row>
    <row r="25" ht="13.5" thickTop="1">
      <c r="E25" s="24"/>
    </row>
    <row r="26" spans="5:8" ht="12.75">
      <c r="E26" s="24"/>
      <c r="H26" s="12"/>
    </row>
    <row r="27" ht="12.75">
      <c r="E27" s="24"/>
    </row>
    <row r="28" spans="1:5" ht="12.75">
      <c r="A28" s="47" t="s">
        <v>76</v>
      </c>
      <c r="B28" s="47"/>
      <c r="C28" s="48" t="s">
        <v>77</v>
      </c>
      <c r="D28" s="48" t="s">
        <v>76</v>
      </c>
      <c r="E28" s="64" t="s">
        <v>78</v>
      </c>
    </row>
    <row r="29" ht="12.75">
      <c r="E29" s="24"/>
    </row>
    <row r="30" spans="1:5" ht="12.75">
      <c r="A30" t="s">
        <v>129</v>
      </c>
      <c r="B30">
        <v>240</v>
      </c>
      <c r="C30" s="1">
        <v>1765642.99</v>
      </c>
      <c r="D30" s="1">
        <v>966297.14</v>
      </c>
      <c r="E30" s="79">
        <f>SUM(D30/C30)</f>
        <v>0.5472777597015804</v>
      </c>
    </row>
    <row r="31" spans="1:5" ht="12.75">
      <c r="A31" t="s">
        <v>135</v>
      </c>
      <c r="B31">
        <v>310</v>
      </c>
      <c r="C31" s="1">
        <v>148544</v>
      </c>
      <c r="D31" s="1">
        <v>129885.1</v>
      </c>
      <c r="E31" s="24">
        <f>SUM(D31/C31)</f>
        <v>0.8743880601034038</v>
      </c>
    </row>
    <row r="32" spans="1:5" ht="12.75">
      <c r="A32" t="s">
        <v>139</v>
      </c>
      <c r="B32">
        <v>320</v>
      </c>
      <c r="C32" s="1">
        <v>1299793</v>
      </c>
      <c r="D32" s="1">
        <v>149541.26</v>
      </c>
      <c r="E32" s="24">
        <f>SUM(D32/C32)</f>
        <v>0.1150500579707692</v>
      </c>
    </row>
    <row r="33" spans="1:5" ht="12.75">
      <c r="A33" t="s">
        <v>286</v>
      </c>
      <c r="B33">
        <v>740</v>
      </c>
      <c r="C33" s="10">
        <v>0</v>
      </c>
      <c r="D33" s="10">
        <v>0</v>
      </c>
      <c r="E33" s="27">
        <v>0</v>
      </c>
    </row>
    <row r="34" spans="3:5" ht="12.75">
      <c r="C34" s="12"/>
      <c r="D34" s="12"/>
      <c r="E34" s="24"/>
    </row>
    <row r="35" spans="1:5" ht="12.75">
      <c r="A35" s="47" t="s">
        <v>259</v>
      </c>
      <c r="B35" s="47"/>
      <c r="C35" s="70">
        <f>SUM(C30:C34)</f>
        <v>3213979.99</v>
      </c>
      <c r="D35" s="70">
        <f>SUM(D30:D34)</f>
        <v>1245723.5</v>
      </c>
      <c r="E35" s="64">
        <f>SUM(D35/C35)</f>
        <v>0.3875952880465817</v>
      </c>
    </row>
    <row r="36" spans="3:5" ht="12.75">
      <c r="C36" s="12"/>
      <c r="D36" s="12"/>
      <c r="E36" s="24"/>
    </row>
    <row r="37" spans="1:5" ht="12.75">
      <c r="A37" t="s">
        <v>85</v>
      </c>
      <c r="C37" s="10">
        <v>1648975.01</v>
      </c>
      <c r="D37" s="10">
        <v>672090.27</v>
      </c>
      <c r="E37" s="27"/>
    </row>
    <row r="38" spans="1:5" ht="13.5" thickBot="1">
      <c r="A38" s="47" t="s">
        <v>3</v>
      </c>
      <c r="B38" s="47"/>
      <c r="C38" s="49">
        <f>SUM(C35:C37)</f>
        <v>4862955</v>
      </c>
      <c r="D38" s="49">
        <f>SUM(D35:D37)</f>
        <v>1917813.77</v>
      </c>
      <c r="E38" s="60">
        <f>SUM(D38/C38)</f>
        <v>0.3943720988575876</v>
      </c>
    </row>
    <row r="39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A1" sqref="A1:F1"/>
    </sheetView>
  </sheetViews>
  <sheetFormatPr defaultColWidth="9.140625" defaultRowHeight="12.75"/>
  <cols>
    <col min="1" max="1" width="40.00390625" style="0" bestFit="1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85" t="s">
        <v>352</v>
      </c>
      <c r="B1" s="85"/>
      <c r="C1" s="85"/>
      <c r="D1" s="85"/>
      <c r="E1" s="85"/>
      <c r="F1" s="85"/>
    </row>
    <row r="2" spans="1:6" ht="15.75">
      <c r="A2" s="85" t="s">
        <v>353</v>
      </c>
      <c r="B2" s="89"/>
      <c r="C2" s="89"/>
      <c r="D2" s="89"/>
      <c r="E2" s="89"/>
      <c r="F2" s="89"/>
    </row>
    <row r="3" spans="1:6" ht="15.75">
      <c r="A3" s="85" t="s">
        <v>354</v>
      </c>
      <c r="B3" s="89"/>
      <c r="C3" s="89"/>
      <c r="D3" s="89"/>
      <c r="E3" s="89"/>
      <c r="F3" s="89"/>
    </row>
    <row r="4" spans="1:6" ht="15.75">
      <c r="A4" s="85" t="s">
        <v>355</v>
      </c>
      <c r="B4" s="89"/>
      <c r="C4" s="89"/>
      <c r="D4" s="89"/>
      <c r="E4" s="89"/>
      <c r="F4" s="89"/>
    </row>
    <row r="5" spans="1:6" ht="15.75">
      <c r="A5" s="90" t="s">
        <v>9</v>
      </c>
      <c r="B5" s="91"/>
      <c r="C5" s="91"/>
      <c r="D5" s="91"/>
      <c r="E5" s="91"/>
      <c r="F5" s="91"/>
    </row>
    <row r="6" spans="1:6" ht="12.75">
      <c r="A6" s="92" t="s">
        <v>9</v>
      </c>
      <c r="B6" s="92"/>
      <c r="C6" s="92"/>
      <c r="D6" s="92"/>
      <c r="E6" s="92"/>
      <c r="F6" s="92"/>
    </row>
    <row r="7" spans="2:6" ht="14.25" customHeight="1">
      <c r="B7" s="47"/>
      <c r="C7" s="45" t="s">
        <v>15</v>
      </c>
      <c r="D7" s="45" t="s">
        <v>16</v>
      </c>
      <c r="E7" s="45" t="s">
        <v>17</v>
      </c>
      <c r="F7" s="44" t="s">
        <v>18</v>
      </c>
    </row>
    <row r="8" spans="1:6" ht="12.75">
      <c r="A8" t="s">
        <v>9</v>
      </c>
      <c r="B8" s="47" t="s">
        <v>19</v>
      </c>
      <c r="C8" s="45" t="s">
        <v>20</v>
      </c>
      <c r="D8" s="45" t="s">
        <v>20</v>
      </c>
      <c r="E8" s="45" t="s">
        <v>21</v>
      </c>
      <c r="F8" s="44" t="s">
        <v>22</v>
      </c>
    </row>
    <row r="10" ht="12.75">
      <c r="A10" s="47" t="s">
        <v>23</v>
      </c>
    </row>
    <row r="11" spans="1:6" ht="12.75">
      <c r="A11" t="s">
        <v>211</v>
      </c>
      <c r="B11">
        <v>3121</v>
      </c>
      <c r="C11" s="1">
        <v>550000</v>
      </c>
      <c r="D11" s="1">
        <v>550000</v>
      </c>
      <c r="E11" s="1">
        <v>0</v>
      </c>
      <c r="F11" s="7">
        <f>SUM(E11/D11)</f>
        <v>0</v>
      </c>
    </row>
    <row r="12" spans="1:6" ht="12.75">
      <c r="A12" t="s">
        <v>261</v>
      </c>
      <c r="B12">
        <v>3122</v>
      </c>
      <c r="C12" s="1">
        <v>200000</v>
      </c>
      <c r="D12" s="1">
        <v>200000</v>
      </c>
      <c r="E12" s="1">
        <v>0</v>
      </c>
      <c r="F12" s="7">
        <f>SUM(E12/D12)</f>
        <v>0</v>
      </c>
    </row>
    <row r="13" spans="1:6" ht="12.75">
      <c r="A13" t="s">
        <v>143</v>
      </c>
      <c r="B13">
        <v>3191</v>
      </c>
      <c r="C13" s="1">
        <v>180000</v>
      </c>
      <c r="D13" s="1">
        <v>180000</v>
      </c>
      <c r="E13" s="1">
        <v>111511.12</v>
      </c>
      <c r="F13" s="7">
        <f>SUM(E13/D13)</f>
        <v>0.6195062222222222</v>
      </c>
    </row>
    <row r="14" spans="1:9" ht="13.5" thickBot="1">
      <c r="A14" s="59" t="s">
        <v>24</v>
      </c>
      <c r="B14" s="59"/>
      <c r="C14" s="49">
        <f>SUM(C11:C13)</f>
        <v>930000</v>
      </c>
      <c r="D14" s="49">
        <f>SUM(D11:D13)</f>
        <v>930000</v>
      </c>
      <c r="E14" s="49">
        <f>SUM(E11:E13)</f>
        <v>111511.12</v>
      </c>
      <c r="F14" s="60">
        <f>SUM(E14/D14)</f>
        <v>0.11990443010752688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7" t="s">
        <v>25</v>
      </c>
      <c r="F16" s="7" t="s">
        <v>9</v>
      </c>
    </row>
    <row r="17" spans="1:6" ht="12.75">
      <c r="A17" t="s">
        <v>144</v>
      </c>
      <c r="B17">
        <v>3310</v>
      </c>
      <c r="C17" s="1">
        <v>123708683</v>
      </c>
      <c r="D17" s="1">
        <v>123818038</v>
      </c>
      <c r="E17" s="1">
        <v>92815602</v>
      </c>
      <c r="F17" s="7">
        <f aca="true" t="shared" si="0" ref="F17:F32">SUM(E17/D17)</f>
        <v>0.7496129279645022</v>
      </c>
    </row>
    <row r="18" spans="1:6" ht="12.75">
      <c r="A18" t="s">
        <v>130</v>
      </c>
      <c r="B18">
        <v>3315</v>
      </c>
      <c r="C18" s="1">
        <v>684792</v>
      </c>
      <c r="D18" s="1">
        <v>684792</v>
      </c>
      <c r="E18" s="1">
        <v>525708</v>
      </c>
      <c r="F18" s="7">
        <f t="shared" si="0"/>
        <v>0.7676900431079803</v>
      </c>
    </row>
    <row r="19" spans="1:6" ht="12.75">
      <c r="A19" t="s">
        <v>262</v>
      </c>
      <c r="B19">
        <v>3323</v>
      </c>
      <c r="C19" s="1">
        <v>18000</v>
      </c>
      <c r="D19" s="1">
        <v>19725.81</v>
      </c>
      <c r="E19" s="1">
        <v>0</v>
      </c>
      <c r="F19" s="7">
        <f t="shared" si="0"/>
        <v>0</v>
      </c>
    </row>
    <row r="20" spans="1:6" ht="12.75">
      <c r="A20" t="s">
        <v>193</v>
      </c>
      <c r="B20">
        <v>3334</v>
      </c>
      <c r="C20" s="1">
        <v>224191</v>
      </c>
      <c r="D20" s="1">
        <v>224191</v>
      </c>
      <c r="E20" s="1">
        <v>224191</v>
      </c>
      <c r="F20" s="7">
        <f t="shared" si="0"/>
        <v>1</v>
      </c>
    </row>
    <row r="21" spans="1:6" ht="12.75">
      <c r="A21" t="s">
        <v>26</v>
      </c>
      <c r="B21">
        <v>3336</v>
      </c>
      <c r="C21" s="1">
        <v>3208301</v>
      </c>
      <c r="D21" s="1">
        <v>3487006</v>
      </c>
      <c r="E21" s="1">
        <v>3312585</v>
      </c>
      <c r="F21" s="7">
        <f t="shared" si="0"/>
        <v>0.9499797247265993</v>
      </c>
    </row>
    <row r="22" spans="1:6" ht="12.75">
      <c r="A22" t="s">
        <v>268</v>
      </c>
      <c r="B22">
        <v>3342</v>
      </c>
      <c r="C22" s="1">
        <v>20000</v>
      </c>
      <c r="D22" s="1">
        <v>20000</v>
      </c>
      <c r="E22" s="1">
        <v>0</v>
      </c>
      <c r="F22" s="7">
        <f t="shared" si="0"/>
        <v>0</v>
      </c>
    </row>
    <row r="23" spans="1:6" ht="12.75">
      <c r="A23" t="s">
        <v>27</v>
      </c>
      <c r="B23">
        <v>3343</v>
      </c>
      <c r="C23" s="1">
        <v>30000</v>
      </c>
      <c r="D23" s="1">
        <v>30000</v>
      </c>
      <c r="E23" s="1">
        <v>31228.03</v>
      </c>
      <c r="F23" s="7">
        <f t="shared" si="0"/>
        <v>1.0409343333333332</v>
      </c>
    </row>
    <row r="24" spans="1:6" ht="12.75">
      <c r="A24" t="s">
        <v>145</v>
      </c>
      <c r="B24">
        <v>3344</v>
      </c>
      <c r="C24" s="1">
        <v>1757095</v>
      </c>
      <c r="D24" s="1">
        <v>1596654</v>
      </c>
      <c r="E24" s="1">
        <v>1010847</v>
      </c>
      <c r="F24" s="7">
        <f t="shared" si="0"/>
        <v>0.6331033523856765</v>
      </c>
    </row>
    <row r="25" spans="1:6" ht="12.75">
      <c r="A25" t="s">
        <v>28</v>
      </c>
      <c r="B25">
        <v>3354</v>
      </c>
      <c r="C25" s="1">
        <v>6820370</v>
      </c>
      <c r="D25" s="1">
        <v>6820370</v>
      </c>
      <c r="E25" s="1">
        <v>5201715</v>
      </c>
      <c r="F25" s="7">
        <f t="shared" si="0"/>
        <v>0.7626734326730075</v>
      </c>
    </row>
    <row r="26" spans="1:6" ht="12.75">
      <c r="A26" t="s">
        <v>194</v>
      </c>
      <c r="B26">
        <v>3355</v>
      </c>
      <c r="C26" s="1">
        <v>18364694</v>
      </c>
      <c r="D26" s="1">
        <v>18809413</v>
      </c>
      <c r="E26" s="1">
        <v>14069419</v>
      </c>
      <c r="F26" s="7">
        <f t="shared" si="0"/>
        <v>0.7479988344133865</v>
      </c>
    </row>
    <row r="27" spans="1:6" ht="12.75">
      <c r="A27" t="s">
        <v>212</v>
      </c>
      <c r="B27">
        <v>3361</v>
      </c>
      <c r="C27" s="1">
        <v>1739093</v>
      </c>
      <c r="D27" s="1">
        <v>1936050</v>
      </c>
      <c r="E27" s="1">
        <v>1936050</v>
      </c>
      <c r="F27" s="7">
        <f t="shared" si="0"/>
        <v>1</v>
      </c>
    </row>
    <row r="28" spans="1:6" ht="11.25" customHeight="1">
      <c r="A28" t="s">
        <v>280</v>
      </c>
      <c r="B28">
        <v>3363</v>
      </c>
      <c r="C28" s="1">
        <v>500000</v>
      </c>
      <c r="D28" s="1">
        <v>600180</v>
      </c>
      <c r="E28" s="1">
        <v>600180</v>
      </c>
      <c r="F28" s="7">
        <f t="shared" si="0"/>
        <v>1</v>
      </c>
    </row>
    <row r="29" spans="1:6" ht="12.75">
      <c r="A29" t="s">
        <v>146</v>
      </c>
      <c r="B29">
        <v>3375</v>
      </c>
      <c r="C29" s="1">
        <v>625214</v>
      </c>
      <c r="D29" s="1">
        <v>641883</v>
      </c>
      <c r="E29" s="1">
        <v>477246</v>
      </c>
      <c r="F29" s="7">
        <f t="shared" si="0"/>
        <v>0.7435093311397871</v>
      </c>
    </row>
    <row r="30" spans="1:6" ht="12.75">
      <c r="A30" t="s">
        <v>147</v>
      </c>
      <c r="B30">
        <v>3376</v>
      </c>
      <c r="C30" s="1">
        <v>225415</v>
      </c>
      <c r="D30" s="1">
        <v>232854</v>
      </c>
      <c r="E30" s="1">
        <v>172782</v>
      </c>
      <c r="F30" s="7">
        <f t="shared" si="0"/>
        <v>0.7420186039320776</v>
      </c>
    </row>
    <row r="31" spans="1:6" ht="12.75">
      <c r="A31" t="s">
        <v>184</v>
      </c>
      <c r="B31">
        <v>3390</v>
      </c>
      <c r="C31" s="1">
        <v>408087</v>
      </c>
      <c r="D31" s="1">
        <v>313076</v>
      </c>
      <c r="E31" s="1">
        <v>184206.37</v>
      </c>
      <c r="F31" s="7">
        <f t="shared" si="0"/>
        <v>0.5883758895603624</v>
      </c>
    </row>
    <row r="32" spans="1:6" ht="12.75">
      <c r="A32" t="s">
        <v>213</v>
      </c>
      <c r="B32">
        <v>3399</v>
      </c>
      <c r="C32" s="1">
        <v>28376</v>
      </c>
      <c r="D32" s="1">
        <v>28376</v>
      </c>
      <c r="E32" s="1">
        <v>21282</v>
      </c>
      <c r="F32" s="7">
        <f t="shared" si="0"/>
        <v>0.75</v>
      </c>
    </row>
    <row r="33" ht="12.75">
      <c r="F33" s="7" t="s">
        <v>9</v>
      </c>
    </row>
    <row r="34" spans="1:6" ht="13.5" thickBot="1">
      <c r="A34" s="59" t="s">
        <v>29</v>
      </c>
      <c r="B34" s="59"/>
      <c r="C34" s="49">
        <f>SUM(C17:C33)</f>
        <v>158362311</v>
      </c>
      <c r="D34" s="49">
        <f>SUM(D17:D33)</f>
        <v>159262608.81</v>
      </c>
      <c r="E34" s="49">
        <f>SUM(E17:E33)</f>
        <v>120583041.4</v>
      </c>
      <c r="F34" s="60">
        <f>SUM(E34/D34)</f>
        <v>0.7571334056436019</v>
      </c>
    </row>
    <row r="35" ht="13.5" thickTop="1">
      <c r="F35" s="7" t="s">
        <v>9</v>
      </c>
    </row>
    <row r="36" spans="1:6" ht="12.75">
      <c r="A36" s="47" t="s">
        <v>30</v>
      </c>
      <c r="F36" s="24" t="s">
        <v>9</v>
      </c>
    </row>
    <row r="37" spans="1:6" ht="12.75">
      <c r="A37" t="s">
        <v>31</v>
      </c>
      <c r="B37">
        <v>3411</v>
      </c>
      <c r="C37" s="1">
        <v>41985611</v>
      </c>
      <c r="D37" s="1">
        <v>42536033</v>
      </c>
      <c r="E37" s="1">
        <v>40054712.02</v>
      </c>
      <c r="F37" s="24">
        <f>SUM(E37/D37)</f>
        <v>0.9416654350442131</v>
      </c>
    </row>
    <row r="38" spans="1:6" ht="12.75">
      <c r="A38" t="s">
        <v>148</v>
      </c>
      <c r="B38">
        <v>3421</v>
      </c>
      <c r="C38" s="1">
        <v>110000</v>
      </c>
      <c r="D38" s="1">
        <v>186246.33</v>
      </c>
      <c r="E38" s="1">
        <v>186246.33</v>
      </c>
      <c r="F38" s="24">
        <f>SUM(E38/D38)</f>
        <v>1</v>
      </c>
    </row>
    <row r="39" spans="1:8" ht="12.75">
      <c r="A39" t="s">
        <v>180</v>
      </c>
      <c r="B39">
        <v>3425</v>
      </c>
      <c r="C39" s="1">
        <v>105150</v>
      </c>
      <c r="D39" s="1">
        <v>151550</v>
      </c>
      <c r="E39" s="1">
        <v>115350</v>
      </c>
      <c r="F39" s="24">
        <f>SUM(E39/D39)</f>
        <v>0.7611349389640383</v>
      </c>
      <c r="H39" s="1" t="s">
        <v>9</v>
      </c>
    </row>
    <row r="40" spans="1:8" ht="12.75">
      <c r="A40" t="s">
        <v>149</v>
      </c>
      <c r="B40">
        <v>3430</v>
      </c>
      <c r="C40" s="1">
        <v>800000</v>
      </c>
      <c r="D40" s="1">
        <v>800000</v>
      </c>
      <c r="E40" s="1">
        <v>1113297.55</v>
      </c>
      <c r="F40" s="24">
        <f aca="true" t="shared" si="1" ref="F40:F51">SUM(E40/D40)</f>
        <v>1.3916219375</v>
      </c>
      <c r="H40" s="1"/>
    </row>
    <row r="41" spans="1:6" ht="12.75">
      <c r="A41" t="s">
        <v>150</v>
      </c>
      <c r="B41">
        <v>3440</v>
      </c>
      <c r="C41" s="1">
        <v>176000</v>
      </c>
      <c r="D41" s="1">
        <v>176000</v>
      </c>
      <c r="E41" s="1">
        <v>160000</v>
      </c>
      <c r="F41" s="24">
        <f t="shared" si="1"/>
        <v>0.9090909090909091</v>
      </c>
    </row>
    <row r="42" spans="1:6" ht="12.75">
      <c r="A42" t="s">
        <v>158</v>
      </c>
      <c r="B42">
        <v>3461</v>
      </c>
      <c r="C42" s="1">
        <v>14000</v>
      </c>
      <c r="D42" s="1">
        <v>14000</v>
      </c>
      <c r="E42" s="1">
        <v>10201.38</v>
      </c>
      <c r="F42" s="24">
        <f t="shared" si="1"/>
        <v>0.7286699999999999</v>
      </c>
    </row>
    <row r="43" spans="1:6" ht="12.75">
      <c r="A43" t="s">
        <v>214</v>
      </c>
      <c r="B43">
        <v>3462</v>
      </c>
      <c r="C43" s="1">
        <v>4000</v>
      </c>
      <c r="D43" s="1">
        <v>4000</v>
      </c>
      <c r="E43" s="1">
        <v>3150</v>
      </c>
      <c r="F43" s="24">
        <f t="shared" si="1"/>
        <v>0.7875</v>
      </c>
    </row>
    <row r="44" spans="1:6" ht="12.75">
      <c r="A44" t="s">
        <v>159</v>
      </c>
      <c r="B44">
        <v>3466</v>
      </c>
      <c r="C44" s="1">
        <v>33000</v>
      </c>
      <c r="D44" s="1">
        <v>33000</v>
      </c>
      <c r="E44" s="1">
        <v>11093.07</v>
      </c>
      <c r="F44" s="24">
        <f t="shared" si="1"/>
        <v>0.3361536363636364</v>
      </c>
    </row>
    <row r="45" spans="1:6" ht="12.75">
      <c r="A45" t="s">
        <v>283</v>
      </c>
      <c r="B45">
        <v>3469</v>
      </c>
      <c r="C45" s="1">
        <v>43000</v>
      </c>
      <c r="D45" s="1">
        <v>43000</v>
      </c>
      <c r="E45" s="1">
        <v>65</v>
      </c>
      <c r="F45" s="24">
        <f t="shared" si="1"/>
        <v>0.0015116279069767441</v>
      </c>
    </row>
    <row r="46" spans="1:6" s="18" customFormat="1" ht="12.75">
      <c r="A46" s="18" t="s">
        <v>182</v>
      </c>
      <c r="B46" s="18">
        <v>3471</v>
      </c>
      <c r="C46" s="17">
        <v>708923.8</v>
      </c>
      <c r="D46" s="17">
        <v>365429.8</v>
      </c>
      <c r="E46" s="17">
        <v>295874.36</v>
      </c>
      <c r="F46" s="24">
        <f t="shared" si="1"/>
        <v>0.8096612810449504</v>
      </c>
    </row>
    <row r="47" spans="1:6" ht="12.75">
      <c r="A47" t="s">
        <v>32</v>
      </c>
      <c r="B47">
        <v>3490</v>
      </c>
      <c r="C47" s="1">
        <v>650000</v>
      </c>
      <c r="D47" s="1">
        <v>747834.72</v>
      </c>
      <c r="E47" s="1">
        <v>474864.13</v>
      </c>
      <c r="F47" s="24">
        <f t="shared" si="1"/>
        <v>0.6349854015871315</v>
      </c>
    </row>
    <row r="48" spans="1:6" ht="12.75">
      <c r="A48" t="s">
        <v>185</v>
      </c>
      <c r="B48">
        <v>3494</v>
      </c>
      <c r="C48" s="1">
        <v>450000</v>
      </c>
      <c r="D48" s="1">
        <v>529000.2</v>
      </c>
      <c r="E48" s="1">
        <v>336229.85</v>
      </c>
      <c r="F48" s="24">
        <f t="shared" si="1"/>
        <v>0.6355949392835768</v>
      </c>
    </row>
    <row r="49" spans="1:6" ht="12.75">
      <c r="A49" t="s">
        <v>215</v>
      </c>
      <c r="B49">
        <v>3495</v>
      </c>
      <c r="C49" s="1">
        <v>0</v>
      </c>
      <c r="D49" s="1">
        <v>11896</v>
      </c>
      <c r="E49" s="1">
        <v>17583.34</v>
      </c>
      <c r="F49" s="24">
        <f t="shared" si="1"/>
        <v>1.4780884330867519</v>
      </c>
    </row>
    <row r="50" spans="1:6" ht="12.75">
      <c r="A50" t="s">
        <v>186</v>
      </c>
      <c r="B50">
        <v>3497</v>
      </c>
      <c r="C50" s="1">
        <v>2000</v>
      </c>
      <c r="D50" s="1">
        <v>95481.92</v>
      </c>
      <c r="E50" s="1">
        <v>92764.03</v>
      </c>
      <c r="F50" s="24">
        <f t="shared" si="1"/>
        <v>0.9715350298779077</v>
      </c>
    </row>
    <row r="51" spans="1:6" ht="12.75">
      <c r="A51" t="s">
        <v>187</v>
      </c>
      <c r="B51">
        <v>3498</v>
      </c>
      <c r="C51" s="1">
        <v>40000</v>
      </c>
      <c r="D51" s="1">
        <v>40000</v>
      </c>
      <c r="E51" s="1">
        <v>10000</v>
      </c>
      <c r="F51" s="24">
        <f t="shared" si="1"/>
        <v>0.25</v>
      </c>
    </row>
    <row r="52" spans="1:6" ht="12.75">
      <c r="A52" t="s">
        <v>216</v>
      </c>
      <c r="B52">
        <v>3499</v>
      </c>
      <c r="C52" s="1">
        <v>175000</v>
      </c>
      <c r="D52" s="1">
        <v>175000</v>
      </c>
      <c r="E52" s="1">
        <v>76551.99</v>
      </c>
      <c r="F52" s="24">
        <f>SUM(E52/D52)</f>
        <v>0.4374399428571429</v>
      </c>
    </row>
    <row r="53" ht="12.75">
      <c r="F53" s="7"/>
    </row>
    <row r="54" spans="1:6" ht="13.5" thickBot="1">
      <c r="A54" s="59" t="s">
        <v>33</v>
      </c>
      <c r="B54" s="59"/>
      <c r="C54" s="49">
        <f>SUM(C37:C53)</f>
        <v>45296684.8</v>
      </c>
      <c r="D54" s="49">
        <f>SUM(D37:D53)</f>
        <v>45908471.97</v>
      </c>
      <c r="E54" s="49">
        <f>SUM(E37:E53)</f>
        <v>42957983.05000001</v>
      </c>
      <c r="F54" s="60">
        <f>SUM(E54/D54)</f>
        <v>0.9357310580511576</v>
      </c>
    </row>
    <row r="55" spans="1:6" ht="13.5" thickTop="1">
      <c r="A55" s="9"/>
      <c r="B55" s="9"/>
      <c r="C55" s="12"/>
      <c r="D55" s="12"/>
      <c r="E55" s="12"/>
      <c r="F55" s="15"/>
    </row>
    <row r="56" spans="1:6" ht="12.75">
      <c r="A56" s="61" t="s">
        <v>196</v>
      </c>
      <c r="F56" s="7" t="s">
        <v>9</v>
      </c>
    </row>
    <row r="57" spans="1:6" ht="12.75">
      <c r="A57" t="s">
        <v>195</v>
      </c>
      <c r="B57">
        <v>3630</v>
      </c>
      <c r="C57" s="1">
        <v>1680000</v>
      </c>
      <c r="D57" s="1">
        <v>1730000</v>
      </c>
      <c r="E57" s="1">
        <v>799064.88</v>
      </c>
      <c r="F57" s="7">
        <f>SUM(E57/D57)</f>
        <v>0.4618872138728324</v>
      </c>
    </row>
    <row r="58" ht="12.75">
      <c r="F58" s="7"/>
    </row>
    <row r="59" spans="1:6" ht="13.5" thickBot="1">
      <c r="A59" s="59" t="s">
        <v>197</v>
      </c>
      <c r="B59" s="59"/>
      <c r="C59" s="49">
        <f>SUM(C57:C58)</f>
        <v>1680000</v>
      </c>
      <c r="D59" s="49">
        <f>SUM(D57:D58)</f>
        <v>1730000</v>
      </c>
      <c r="E59" s="49">
        <f>SUM(E57:E58)</f>
        <v>799064.88</v>
      </c>
      <c r="F59" s="60">
        <f>SUM(E59/D59)</f>
        <v>0.4618872138728324</v>
      </c>
    </row>
    <row r="60" ht="13.5" thickTop="1">
      <c r="F60" s="7" t="s">
        <v>9</v>
      </c>
    </row>
    <row r="61" spans="1:6" ht="12.75">
      <c r="A61" s="47" t="s">
        <v>198</v>
      </c>
      <c r="F61" s="7"/>
    </row>
    <row r="62" spans="1:6" ht="12.75">
      <c r="A62" t="s">
        <v>217</v>
      </c>
      <c r="B62">
        <v>3733</v>
      </c>
      <c r="C62" s="1">
        <v>25000</v>
      </c>
      <c r="D62" s="1">
        <v>56523.75</v>
      </c>
      <c r="E62" s="1">
        <v>60278.55</v>
      </c>
      <c r="F62" s="7">
        <f>SUM(E62/D62)</f>
        <v>1.0664287135938433</v>
      </c>
    </row>
    <row r="63" spans="1:6" ht="12.75">
      <c r="A63" t="s">
        <v>131</v>
      </c>
      <c r="B63">
        <v>3740</v>
      </c>
      <c r="C63" s="1">
        <v>20000</v>
      </c>
      <c r="D63" s="1">
        <v>31773.01</v>
      </c>
      <c r="E63" s="1">
        <v>66017.83</v>
      </c>
      <c r="F63" s="7">
        <f>SUM(E63/D63)</f>
        <v>2.0777959028747985</v>
      </c>
    </row>
    <row r="64" ht="12.75">
      <c r="F64" s="7"/>
    </row>
    <row r="65" spans="1:6" ht="13.5" thickBot="1">
      <c r="A65" s="59" t="s">
        <v>199</v>
      </c>
      <c r="B65" s="59"/>
      <c r="C65" s="49">
        <f>SUM(C61:C64)</f>
        <v>45000</v>
      </c>
      <c r="D65" s="49">
        <f>SUM(D61:D64)</f>
        <v>88296.76</v>
      </c>
      <c r="E65" s="49">
        <f>SUM(E61:E64)</f>
        <v>126296.38</v>
      </c>
      <c r="F65" s="60">
        <f>SUM(E65/D65)</f>
        <v>1.4303625636999593</v>
      </c>
    </row>
    <row r="66" spans="4:6" ht="13.5" thickTop="1">
      <c r="D66" s="1" t="s">
        <v>9</v>
      </c>
      <c r="F66" s="7"/>
    </row>
    <row r="67" spans="1:8" ht="12.75">
      <c r="A67" s="47" t="s">
        <v>34</v>
      </c>
      <c r="C67" s="1">
        <f>SUM(C65+C59+C54+C34+C14)</f>
        <v>206313995.8</v>
      </c>
      <c r="D67" s="1">
        <f>SUM(D65+D59+D54+D34+D14)</f>
        <v>207919377.54</v>
      </c>
      <c r="E67" s="1">
        <f>SUM(E65+E59+E54+E34+E14)</f>
        <v>164577896.83</v>
      </c>
      <c r="F67" s="7">
        <f>SUM(E67/D67)</f>
        <v>0.7915466984232297</v>
      </c>
      <c r="G67" s="1" t="s">
        <v>9</v>
      </c>
      <c r="H67" s="1" t="s">
        <v>9</v>
      </c>
    </row>
    <row r="68" spans="1:6" ht="12.75">
      <c r="A68" t="s">
        <v>288</v>
      </c>
      <c r="C68" s="1">
        <v>20898485.22</v>
      </c>
      <c r="D68" s="1">
        <v>20898485.22</v>
      </c>
      <c r="E68" s="1">
        <v>20898485.22</v>
      </c>
      <c r="F68" s="7" t="s">
        <v>9</v>
      </c>
    </row>
    <row r="69" ht="12.75">
      <c r="F69" s="7" t="s">
        <v>9</v>
      </c>
    </row>
    <row r="70" spans="1:6" ht="13.5" thickBot="1">
      <c r="A70" s="59" t="s">
        <v>12</v>
      </c>
      <c r="B70" s="59"/>
      <c r="C70" s="49">
        <f>SUM(C67:C69)</f>
        <v>227212481.02</v>
      </c>
      <c r="D70" s="49">
        <f>SUM(D67:D69)</f>
        <v>228817862.76</v>
      </c>
      <c r="E70" s="49">
        <f>SUM(E67:E69)</f>
        <v>185476382.05</v>
      </c>
      <c r="F70" s="60">
        <f>SUM(E70/D70)</f>
        <v>0.8105852393374572</v>
      </c>
    </row>
    <row r="71" ht="13.5" thickTop="1"/>
  </sheetData>
  <sheetProtection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fitToHeight="1" fitToWidth="1" horizontalDpi="600" verticalDpi="600" orientation="portrait" scale="8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6.00390625" style="1" bestFit="1" customWidth="1"/>
    <col min="4" max="4" width="14.421875" style="1" bestFit="1" customWidth="1"/>
    <col min="5" max="5" width="13.421875" style="1" bestFit="1" customWidth="1"/>
    <col min="6" max="6" width="12.28125" style="1" bestFit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421875" style="0" bestFit="1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85" t="s">
        <v>352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83" customFormat="1" ht="15.75">
      <c r="A2" s="85" t="s">
        <v>353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83" customFormat="1" ht="15.75">
      <c r="A3" s="85" t="s">
        <v>356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83" customFormat="1" ht="15.75">
      <c r="A4" s="85" t="s">
        <v>355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83" customFormat="1" ht="15.75">
      <c r="A5" s="85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83" customFormat="1" ht="15.7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2.75">
      <c r="A7" s="47" t="s">
        <v>35</v>
      </c>
      <c r="B7" s="47" t="s">
        <v>19</v>
      </c>
      <c r="C7" s="48" t="s">
        <v>36</v>
      </c>
      <c r="D7" s="62">
        <v>100</v>
      </c>
      <c r="E7" s="62">
        <v>200</v>
      </c>
      <c r="F7" s="62">
        <v>300</v>
      </c>
      <c r="G7" s="62">
        <v>400</v>
      </c>
      <c r="H7" s="62">
        <v>500</v>
      </c>
      <c r="I7" s="62">
        <v>600</v>
      </c>
      <c r="J7" s="62">
        <v>700</v>
      </c>
      <c r="K7" s="45" t="s">
        <v>37</v>
      </c>
      <c r="L7" s="44" t="s">
        <v>38</v>
      </c>
    </row>
    <row r="8" spans="1:12" ht="12.75">
      <c r="A8" s="47"/>
      <c r="B8" s="47"/>
      <c r="C8" s="48" t="s">
        <v>39</v>
      </c>
      <c r="D8" s="45" t="s">
        <v>40</v>
      </c>
      <c r="E8" s="45" t="s">
        <v>41</v>
      </c>
      <c r="F8" s="45" t="s">
        <v>42</v>
      </c>
      <c r="G8" s="45" t="s">
        <v>43</v>
      </c>
      <c r="H8" s="45" t="s">
        <v>44</v>
      </c>
      <c r="I8" s="45" t="s">
        <v>45</v>
      </c>
      <c r="J8" s="45" t="s">
        <v>46</v>
      </c>
      <c r="K8" s="45" t="s">
        <v>47</v>
      </c>
      <c r="L8" s="44" t="s">
        <v>39</v>
      </c>
    </row>
    <row r="10" spans="1:12" ht="12.75">
      <c r="A10" t="s">
        <v>48</v>
      </c>
      <c r="B10">
        <v>5100</v>
      </c>
      <c r="C10" s="1">
        <v>112717799.23</v>
      </c>
      <c r="D10" s="1">
        <v>49985808.75</v>
      </c>
      <c r="E10" s="1">
        <v>11757590.37</v>
      </c>
      <c r="F10" s="1">
        <v>778910.84</v>
      </c>
      <c r="G10" s="1">
        <v>2265.93</v>
      </c>
      <c r="H10" s="1">
        <v>4684231.66</v>
      </c>
      <c r="I10" s="1">
        <v>816225.94</v>
      </c>
      <c r="J10" s="1">
        <v>56110.78</v>
      </c>
      <c r="K10" s="1">
        <f>SUM(D10:J10)</f>
        <v>68081144.27</v>
      </c>
      <c r="L10" s="7">
        <f aca="true" t="shared" si="0" ref="L10:L32">SUM(K10/C10)</f>
        <v>0.603996393959758</v>
      </c>
    </row>
    <row r="11" spans="1:12" ht="12.75">
      <c r="A11" t="s">
        <v>49</v>
      </c>
      <c r="B11">
        <v>5200</v>
      </c>
      <c r="C11" s="1">
        <v>21552125.53</v>
      </c>
      <c r="D11" s="1">
        <v>11081019.58</v>
      </c>
      <c r="E11" s="1">
        <v>2678357.33</v>
      </c>
      <c r="F11" s="1">
        <v>893977</v>
      </c>
      <c r="G11" s="1">
        <v>2438.39</v>
      </c>
      <c r="H11" s="1">
        <v>286030.14</v>
      </c>
      <c r="I11" s="1">
        <v>83257</v>
      </c>
      <c r="J11" s="1">
        <v>30687</v>
      </c>
      <c r="K11" s="1">
        <f aca="true" t="shared" si="1" ref="K11:K32">SUM(D11:J11)</f>
        <v>15055766.440000001</v>
      </c>
      <c r="L11" s="7">
        <f t="shared" si="0"/>
        <v>0.6985745521499847</v>
      </c>
    </row>
    <row r="12" spans="1:12" ht="12.75">
      <c r="A12" t="s">
        <v>50</v>
      </c>
      <c r="B12">
        <v>5300</v>
      </c>
      <c r="C12" s="1">
        <v>4962148.14</v>
      </c>
      <c r="D12" s="1">
        <v>2680668.29</v>
      </c>
      <c r="E12" s="1">
        <v>607444.75</v>
      </c>
      <c r="F12" s="1">
        <v>21839.08</v>
      </c>
      <c r="G12" s="1">
        <v>742.06</v>
      </c>
      <c r="H12" s="1">
        <v>124157.93</v>
      </c>
      <c r="I12" s="1">
        <v>126221.06</v>
      </c>
      <c r="J12" s="1">
        <v>0</v>
      </c>
      <c r="K12" s="1">
        <f t="shared" si="1"/>
        <v>3561073.1700000004</v>
      </c>
      <c r="L12" s="7">
        <f t="shared" si="0"/>
        <v>0.7176474924829633</v>
      </c>
    </row>
    <row r="13" spans="1:12" ht="12.75">
      <c r="A13" t="s">
        <v>51</v>
      </c>
      <c r="B13">
        <v>5400</v>
      </c>
      <c r="C13" s="1">
        <v>587432.66</v>
      </c>
      <c r="D13" s="1">
        <v>164500.88</v>
      </c>
      <c r="E13" s="1">
        <v>28021.3</v>
      </c>
      <c r="F13" s="1">
        <v>17415.67</v>
      </c>
      <c r="G13" s="1">
        <v>0</v>
      </c>
      <c r="H13" s="1">
        <v>15649.25</v>
      </c>
      <c r="I13" s="1">
        <v>155310.36</v>
      </c>
      <c r="J13" s="1">
        <v>0</v>
      </c>
      <c r="K13" s="1">
        <f t="shared" si="1"/>
        <v>380897.45999999996</v>
      </c>
      <c r="L13" s="7">
        <f t="shared" si="0"/>
        <v>0.6484104237581886</v>
      </c>
    </row>
    <row r="14" spans="1:13" ht="12.75">
      <c r="A14" t="s">
        <v>331</v>
      </c>
      <c r="B14">
        <v>5500</v>
      </c>
      <c r="C14" s="1">
        <v>132841.36</v>
      </c>
      <c r="D14" s="1">
        <v>25750</v>
      </c>
      <c r="E14" s="1">
        <v>3928.35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29678.35</v>
      </c>
      <c r="L14" s="7">
        <f t="shared" si="0"/>
        <v>0.22341197048870926</v>
      </c>
      <c r="M14" s="1"/>
    </row>
    <row r="15" spans="1:13" ht="12.75">
      <c r="A15" t="s">
        <v>52</v>
      </c>
      <c r="B15">
        <v>5900</v>
      </c>
      <c r="C15" s="1">
        <v>60780</v>
      </c>
      <c r="D15" s="1">
        <v>6504</v>
      </c>
      <c r="E15" s="1">
        <v>851.86</v>
      </c>
      <c r="F15" s="1">
        <v>96</v>
      </c>
      <c r="G15" s="1">
        <v>0</v>
      </c>
      <c r="H15" s="1">
        <v>383.11</v>
      </c>
      <c r="I15" s="1">
        <v>0</v>
      </c>
      <c r="J15" s="1">
        <v>0</v>
      </c>
      <c r="K15" s="1">
        <f t="shared" si="1"/>
        <v>7834.969999999999</v>
      </c>
      <c r="L15" s="7">
        <f t="shared" si="0"/>
        <v>0.12890704179006252</v>
      </c>
      <c r="M15" s="1"/>
    </row>
    <row r="16" spans="1:12" ht="12.75">
      <c r="A16" t="s">
        <v>53</v>
      </c>
      <c r="B16">
        <v>6100</v>
      </c>
      <c r="C16" s="1">
        <v>10540388.33</v>
      </c>
      <c r="D16" s="1">
        <v>5768829.2</v>
      </c>
      <c r="E16" s="1">
        <v>1357436.35</v>
      </c>
      <c r="F16" s="1">
        <v>523620.13</v>
      </c>
      <c r="G16" s="1">
        <v>2106.02</v>
      </c>
      <c r="H16" s="1">
        <v>52206.57</v>
      </c>
      <c r="I16" s="1">
        <v>5713.11</v>
      </c>
      <c r="J16" s="1">
        <v>10303.32</v>
      </c>
      <c r="K16" s="1">
        <f t="shared" si="1"/>
        <v>7720214.700000001</v>
      </c>
      <c r="L16" s="7">
        <f t="shared" si="0"/>
        <v>0.7324412021924055</v>
      </c>
    </row>
    <row r="17" spans="1:12" ht="12.75">
      <c r="A17" t="s">
        <v>54</v>
      </c>
      <c r="B17">
        <v>6200</v>
      </c>
      <c r="C17" s="1">
        <v>4660418.04</v>
      </c>
      <c r="D17" s="1">
        <v>2290730.83</v>
      </c>
      <c r="E17" s="1">
        <v>530429.32</v>
      </c>
      <c r="F17" s="1">
        <v>23073.13</v>
      </c>
      <c r="G17" s="1">
        <v>0</v>
      </c>
      <c r="H17" s="1">
        <v>148058.1</v>
      </c>
      <c r="I17" s="1">
        <v>316158.93</v>
      </c>
      <c r="J17" s="1">
        <v>3889.92</v>
      </c>
      <c r="K17" s="1">
        <f t="shared" si="1"/>
        <v>3312340.23</v>
      </c>
      <c r="L17" s="7">
        <f t="shared" si="0"/>
        <v>0.710738865391569</v>
      </c>
    </row>
    <row r="18" spans="1:12" ht="12.75">
      <c r="A18" t="s">
        <v>55</v>
      </c>
      <c r="B18">
        <v>6300</v>
      </c>
      <c r="C18" s="1">
        <v>2734898.12</v>
      </c>
      <c r="D18" s="1">
        <v>1722747.22</v>
      </c>
      <c r="E18" s="1">
        <v>365021.89</v>
      </c>
      <c r="F18" s="1">
        <v>87489.22</v>
      </c>
      <c r="G18" s="1">
        <v>0</v>
      </c>
      <c r="H18" s="1">
        <v>53419.71</v>
      </c>
      <c r="I18" s="1">
        <v>38195.27</v>
      </c>
      <c r="J18" s="1">
        <v>4983.58</v>
      </c>
      <c r="K18" s="1">
        <f t="shared" si="1"/>
        <v>2271856.89</v>
      </c>
      <c r="L18" s="7">
        <f t="shared" si="0"/>
        <v>0.8306915981206642</v>
      </c>
    </row>
    <row r="19" spans="1:12" ht="12.75">
      <c r="A19" t="s">
        <v>56</v>
      </c>
      <c r="B19">
        <v>6400</v>
      </c>
      <c r="C19" s="1">
        <v>1487768.45</v>
      </c>
      <c r="D19" s="1">
        <v>321785.37</v>
      </c>
      <c r="E19" s="1">
        <v>65380.35</v>
      </c>
      <c r="F19" s="1">
        <v>283447.85</v>
      </c>
      <c r="G19" s="1">
        <v>0</v>
      </c>
      <c r="H19" s="1">
        <v>31775.41</v>
      </c>
      <c r="I19" s="1">
        <v>2839.65</v>
      </c>
      <c r="J19" s="1">
        <v>1871.15</v>
      </c>
      <c r="K19" s="1">
        <f t="shared" si="1"/>
        <v>707099.78</v>
      </c>
      <c r="L19" s="7">
        <f t="shared" si="0"/>
        <v>0.4752754234034201</v>
      </c>
    </row>
    <row r="20" spans="1:12" ht="12.75">
      <c r="A20" t="s">
        <v>332</v>
      </c>
      <c r="B20">
        <v>6500</v>
      </c>
      <c r="C20" s="1">
        <v>625468.53</v>
      </c>
      <c r="D20" s="1">
        <v>311943.79</v>
      </c>
      <c r="E20" s="1">
        <v>69573.82</v>
      </c>
      <c r="F20" s="1">
        <v>22082</v>
      </c>
      <c r="G20" s="1">
        <v>0</v>
      </c>
      <c r="H20" s="13">
        <v>-9496.54</v>
      </c>
      <c r="I20" s="1">
        <v>0</v>
      </c>
      <c r="J20" s="1">
        <v>3424.92</v>
      </c>
      <c r="K20" s="1">
        <f>SUM(D20:J20)</f>
        <v>397527.99</v>
      </c>
      <c r="L20" s="7">
        <f>SUM(K20/C20)</f>
        <v>0.6355683314714491</v>
      </c>
    </row>
    <row r="21" spans="1:12" ht="12.75">
      <c r="A21" t="s">
        <v>57</v>
      </c>
      <c r="B21">
        <v>7100</v>
      </c>
      <c r="C21" s="1">
        <v>2188223.64</v>
      </c>
      <c r="D21" s="1">
        <v>115381.95</v>
      </c>
      <c r="E21" s="1">
        <v>71483.06</v>
      </c>
      <c r="F21" s="1">
        <v>208068.07</v>
      </c>
      <c r="G21" s="1">
        <v>0</v>
      </c>
      <c r="H21" s="1">
        <v>307</v>
      </c>
      <c r="I21" s="1">
        <v>0</v>
      </c>
      <c r="J21" s="1">
        <v>19772</v>
      </c>
      <c r="K21" s="1">
        <f t="shared" si="1"/>
        <v>415012.08</v>
      </c>
      <c r="L21" s="7">
        <f t="shared" si="0"/>
        <v>0.18965706814135322</v>
      </c>
    </row>
    <row r="22" spans="1:12" ht="12.75">
      <c r="A22" t="s">
        <v>58</v>
      </c>
      <c r="B22">
        <v>7200</v>
      </c>
      <c r="C22" s="1">
        <v>869816.25</v>
      </c>
      <c r="D22" s="1">
        <v>305258.84</v>
      </c>
      <c r="E22" s="1">
        <v>68170.6</v>
      </c>
      <c r="F22" s="1">
        <v>44616.21</v>
      </c>
      <c r="G22" s="1">
        <v>0</v>
      </c>
      <c r="H22" s="1">
        <v>3978.15</v>
      </c>
      <c r="I22" s="1">
        <v>9976.66</v>
      </c>
      <c r="J22" s="1">
        <v>16472.41</v>
      </c>
      <c r="K22" s="1">
        <f t="shared" si="1"/>
        <v>448472.87000000005</v>
      </c>
      <c r="L22" s="7">
        <f t="shared" si="0"/>
        <v>0.5155949546815204</v>
      </c>
    </row>
    <row r="23" spans="1:12" ht="12.75">
      <c r="A23" t="s">
        <v>59</v>
      </c>
      <c r="B23">
        <v>7300</v>
      </c>
      <c r="C23" s="1">
        <v>11282896.77</v>
      </c>
      <c r="D23" s="1">
        <v>6914083.16</v>
      </c>
      <c r="E23" s="1">
        <v>1509967.17</v>
      </c>
      <c r="F23" s="1">
        <v>68246.64</v>
      </c>
      <c r="G23" s="1">
        <v>0</v>
      </c>
      <c r="H23" s="1">
        <v>31330.87</v>
      </c>
      <c r="I23" s="1">
        <v>16171.32</v>
      </c>
      <c r="J23" s="1">
        <v>1114.32</v>
      </c>
      <c r="K23" s="1">
        <f t="shared" si="1"/>
        <v>8540913.48</v>
      </c>
      <c r="L23" s="7">
        <f t="shared" si="0"/>
        <v>0.7569787842701321</v>
      </c>
    </row>
    <row r="24" spans="1:12" ht="12.75">
      <c r="A24" t="s">
        <v>60</v>
      </c>
      <c r="B24">
        <v>7400</v>
      </c>
      <c r="C24" s="1">
        <v>6770650.06</v>
      </c>
      <c r="D24" s="1">
        <v>523382.42</v>
      </c>
      <c r="E24" s="1">
        <v>112523.18</v>
      </c>
      <c r="F24" s="1">
        <v>91139.48</v>
      </c>
      <c r="G24" s="1">
        <v>2664.5</v>
      </c>
      <c r="H24" s="1">
        <v>6580.09</v>
      </c>
      <c r="I24" s="1">
        <v>2221750.73</v>
      </c>
      <c r="J24" s="1">
        <v>309</v>
      </c>
      <c r="K24" s="1">
        <f t="shared" si="1"/>
        <v>2958349.4</v>
      </c>
      <c r="L24" s="7">
        <f t="shared" si="0"/>
        <v>0.4369372768912532</v>
      </c>
    </row>
    <row r="25" spans="1:12" ht="12.75">
      <c r="A25" t="s">
        <v>61</v>
      </c>
      <c r="B25">
        <v>7500</v>
      </c>
      <c r="C25" s="1">
        <v>569157.25</v>
      </c>
      <c r="D25" s="1">
        <v>352881.38</v>
      </c>
      <c r="E25" s="1">
        <v>78390.39</v>
      </c>
      <c r="F25" s="1">
        <v>4698.16</v>
      </c>
      <c r="G25" s="1">
        <v>0</v>
      </c>
      <c r="H25" s="1">
        <v>5393.92</v>
      </c>
      <c r="I25" s="1">
        <v>1769.95</v>
      </c>
      <c r="J25" s="1">
        <v>6717.4</v>
      </c>
      <c r="K25" s="1">
        <f t="shared" si="1"/>
        <v>449851.2</v>
      </c>
      <c r="L25" s="7">
        <f t="shared" si="0"/>
        <v>0.7903812171416599</v>
      </c>
    </row>
    <row r="26" spans="1:12" s="18" customFormat="1" ht="12.75">
      <c r="A26" s="18" t="s">
        <v>177</v>
      </c>
      <c r="B26" s="18">
        <v>7600</v>
      </c>
      <c r="C26" s="17">
        <v>41273.92</v>
      </c>
      <c r="D26" s="17">
        <v>42318.24</v>
      </c>
      <c r="E26" s="17">
        <v>3170.24</v>
      </c>
      <c r="F26" s="17">
        <v>440</v>
      </c>
      <c r="G26" s="17">
        <v>0</v>
      </c>
      <c r="H26" s="17">
        <v>0</v>
      </c>
      <c r="I26" s="17">
        <v>0</v>
      </c>
      <c r="J26" s="17">
        <v>251.02</v>
      </c>
      <c r="K26" s="1">
        <f t="shared" si="1"/>
        <v>46179.49999999999</v>
      </c>
      <c r="L26" s="7">
        <f t="shared" si="0"/>
        <v>1.1188542304680533</v>
      </c>
    </row>
    <row r="27" spans="1:12" ht="12.75">
      <c r="A27" t="s">
        <v>62</v>
      </c>
      <c r="B27">
        <v>7700</v>
      </c>
      <c r="C27" s="1">
        <v>3198656.48</v>
      </c>
      <c r="D27" s="1">
        <v>1466073.34</v>
      </c>
      <c r="E27" s="1">
        <v>333231.88</v>
      </c>
      <c r="F27" s="1">
        <v>284143.46</v>
      </c>
      <c r="G27" s="1">
        <v>12685.28</v>
      </c>
      <c r="H27" s="13">
        <v>35027.14</v>
      </c>
      <c r="I27" s="1">
        <v>105248.11</v>
      </c>
      <c r="J27" s="1">
        <v>49630.59</v>
      </c>
      <c r="K27" s="1">
        <f t="shared" si="1"/>
        <v>2286039.8</v>
      </c>
      <c r="L27" s="7">
        <f t="shared" si="0"/>
        <v>0.7146874990464747</v>
      </c>
    </row>
    <row r="28" spans="1:12" ht="12.75">
      <c r="A28" t="s">
        <v>63</v>
      </c>
      <c r="B28">
        <v>7800</v>
      </c>
      <c r="C28" s="1">
        <v>11819281.39</v>
      </c>
      <c r="D28" s="1">
        <v>4621002.61</v>
      </c>
      <c r="E28" s="1">
        <v>1435892.28</v>
      </c>
      <c r="F28" s="1">
        <v>243077.22</v>
      </c>
      <c r="G28" s="1">
        <v>899106.35</v>
      </c>
      <c r="H28" s="1">
        <v>355672.3</v>
      </c>
      <c r="I28" s="1">
        <v>25196.93</v>
      </c>
      <c r="J28" s="1">
        <v>59194.05</v>
      </c>
      <c r="K28" s="1">
        <f t="shared" si="1"/>
        <v>7639141.739999999</v>
      </c>
      <c r="L28" s="7">
        <f t="shared" si="0"/>
        <v>0.6463287815842413</v>
      </c>
    </row>
    <row r="29" spans="1:12" ht="12.75">
      <c r="A29" t="s">
        <v>64</v>
      </c>
      <c r="B29">
        <v>7900</v>
      </c>
      <c r="C29" s="1">
        <v>14653830.35</v>
      </c>
      <c r="D29" s="1">
        <v>3895106.23</v>
      </c>
      <c r="E29" s="1">
        <v>1101138.52</v>
      </c>
      <c r="F29" s="1">
        <v>1237840.78</v>
      </c>
      <c r="G29" s="1">
        <v>3963556.92</v>
      </c>
      <c r="H29" s="1">
        <v>329111.77</v>
      </c>
      <c r="I29" s="13">
        <v>21146.33</v>
      </c>
      <c r="J29" s="1">
        <v>22947.8</v>
      </c>
      <c r="K29" s="1">
        <f t="shared" si="1"/>
        <v>10570848.35</v>
      </c>
      <c r="L29" s="7">
        <f t="shared" si="0"/>
        <v>0.7213710065914609</v>
      </c>
    </row>
    <row r="30" spans="1:12" ht="12.75">
      <c r="A30" t="s">
        <v>65</v>
      </c>
      <c r="B30">
        <v>8100</v>
      </c>
      <c r="C30" s="1">
        <v>4709960.37</v>
      </c>
      <c r="D30" s="1">
        <v>1835180.05</v>
      </c>
      <c r="E30" s="1">
        <v>445341.49</v>
      </c>
      <c r="F30" s="1">
        <v>553245.55</v>
      </c>
      <c r="G30" s="1">
        <v>87446.72</v>
      </c>
      <c r="H30" s="1">
        <v>541978.05</v>
      </c>
      <c r="I30" s="1">
        <v>157815.13</v>
      </c>
      <c r="J30" s="1">
        <v>13556.35</v>
      </c>
      <c r="K30" s="1">
        <f t="shared" si="1"/>
        <v>3634563.3400000003</v>
      </c>
      <c r="L30" s="7">
        <f t="shared" si="0"/>
        <v>0.7716759918300544</v>
      </c>
    </row>
    <row r="31" spans="1:12" ht="12.75">
      <c r="A31" t="s">
        <v>333</v>
      </c>
      <c r="B31">
        <v>8200</v>
      </c>
      <c r="C31" s="1">
        <v>2114822.66</v>
      </c>
      <c r="D31" s="21">
        <v>454911.17</v>
      </c>
      <c r="E31" s="21">
        <v>102812.17</v>
      </c>
      <c r="F31" s="21">
        <v>303885.19</v>
      </c>
      <c r="G31" s="21">
        <v>8558.44</v>
      </c>
      <c r="H31" s="21">
        <v>55432.25</v>
      </c>
      <c r="I31" s="21">
        <v>582608</v>
      </c>
      <c r="J31" s="21">
        <v>0</v>
      </c>
      <c r="K31" s="21">
        <f>SUM(D31:J31)</f>
        <v>1508207.22</v>
      </c>
      <c r="L31" s="7">
        <f>SUM(K31/C31)</f>
        <v>0.7131601379758243</v>
      </c>
    </row>
    <row r="32" spans="1:12" ht="12.75">
      <c r="A32" t="s">
        <v>66</v>
      </c>
      <c r="B32">
        <v>9100</v>
      </c>
      <c r="C32" s="1">
        <v>409612.96</v>
      </c>
      <c r="D32" s="1">
        <v>152274.37</v>
      </c>
      <c r="E32" s="1">
        <v>37863.89</v>
      </c>
      <c r="F32" s="1">
        <v>3060.9</v>
      </c>
      <c r="G32" s="1">
        <v>0</v>
      </c>
      <c r="H32" s="1">
        <v>32578.72</v>
      </c>
      <c r="I32" s="1">
        <v>9198.36</v>
      </c>
      <c r="J32" s="1">
        <v>23153.89</v>
      </c>
      <c r="K32" s="1">
        <f t="shared" si="1"/>
        <v>258130.13</v>
      </c>
      <c r="L32" s="7">
        <f t="shared" si="0"/>
        <v>0.6301805733881076</v>
      </c>
    </row>
    <row r="34" spans="1:12" ht="13.5" thickBot="1">
      <c r="A34" s="59" t="s">
        <v>34</v>
      </c>
      <c r="B34" s="59"/>
      <c r="C34" s="49">
        <f aca="true" t="shared" si="2" ref="C34:K34">SUM(C10:C33)</f>
        <v>218690250.48999998</v>
      </c>
      <c r="D34" s="49">
        <f t="shared" si="2"/>
        <v>95038141.67000002</v>
      </c>
      <c r="E34" s="49">
        <f t="shared" si="2"/>
        <v>22764020.560000002</v>
      </c>
      <c r="F34" s="49">
        <f t="shared" si="2"/>
        <v>5694412.580000001</v>
      </c>
      <c r="G34" s="49">
        <f t="shared" si="2"/>
        <v>4981570.61</v>
      </c>
      <c r="H34" s="49">
        <f t="shared" si="2"/>
        <v>6783805.6</v>
      </c>
      <c r="I34" s="49">
        <f t="shared" si="2"/>
        <v>4694802.840000001</v>
      </c>
      <c r="J34" s="49">
        <f t="shared" si="2"/>
        <v>324389.49999999994</v>
      </c>
      <c r="K34" s="49">
        <f t="shared" si="2"/>
        <v>140281143.35999998</v>
      </c>
      <c r="L34" s="60">
        <f>SUM(K34/C34)</f>
        <v>0.6414604356878479</v>
      </c>
    </row>
    <row r="35" ht="13.5" thickTop="1"/>
    <row r="36" spans="1:11" ht="12.75">
      <c r="A36" t="s">
        <v>266</v>
      </c>
      <c r="B36">
        <v>2710</v>
      </c>
      <c r="C36" s="1">
        <v>0</v>
      </c>
      <c r="D36" s="1" t="s">
        <v>9</v>
      </c>
      <c r="K36" s="1">
        <f>SUM(C36)</f>
        <v>0</v>
      </c>
    </row>
    <row r="37" spans="1:11" ht="12.75">
      <c r="A37" t="s">
        <v>267</v>
      </c>
      <c r="B37">
        <v>2711</v>
      </c>
      <c r="C37" s="1">
        <v>0</v>
      </c>
      <c r="K37" s="1">
        <f>SUM(C37)</f>
        <v>0</v>
      </c>
    </row>
    <row r="38" spans="1:11" ht="12.75">
      <c r="A38" t="s">
        <v>67</v>
      </c>
      <c r="B38">
        <v>2730</v>
      </c>
      <c r="C38" s="1">
        <v>1457182.67</v>
      </c>
      <c r="K38" s="1">
        <f>SUM(C38)</f>
        <v>1457182.67</v>
      </c>
    </row>
    <row r="39" spans="1:11" ht="12.75">
      <c r="A39" t="s">
        <v>241</v>
      </c>
      <c r="B39">
        <v>2765</v>
      </c>
      <c r="C39" s="1">
        <v>0</v>
      </c>
      <c r="K39" s="1">
        <f>SUM(C39)</f>
        <v>0</v>
      </c>
    </row>
    <row r="40" spans="1:11" ht="12.75">
      <c r="A40" t="s">
        <v>183</v>
      </c>
      <c r="B40">
        <v>2767</v>
      </c>
      <c r="C40" s="1">
        <v>0</v>
      </c>
      <c r="K40" s="1">
        <v>0</v>
      </c>
    </row>
    <row r="41" spans="1:11" ht="12.75">
      <c r="A41" t="s">
        <v>242</v>
      </c>
      <c r="B41">
        <v>2769</v>
      </c>
      <c r="C41" s="1">
        <v>8670429.61</v>
      </c>
      <c r="K41" s="1">
        <v>184019199.38</v>
      </c>
    </row>
    <row r="42" ht="12.75">
      <c r="C42" s="13"/>
    </row>
    <row r="44" spans="1:12" ht="13.5" thickBot="1">
      <c r="A44" s="59" t="s">
        <v>12</v>
      </c>
      <c r="B44" s="59"/>
      <c r="C44" s="49">
        <f>SUM(C34:C43)</f>
        <v>228817862.76999998</v>
      </c>
      <c r="D44" s="49">
        <f aca="true" t="shared" si="3" ref="D44:J44">SUM(D34:D43)</f>
        <v>95038141.67000002</v>
      </c>
      <c r="E44" s="49">
        <f t="shared" si="3"/>
        <v>22764020.560000002</v>
      </c>
      <c r="F44" s="49">
        <f t="shared" si="3"/>
        <v>5694412.580000001</v>
      </c>
      <c r="G44" s="49">
        <f t="shared" si="3"/>
        <v>4981570.61</v>
      </c>
      <c r="H44" s="49">
        <f t="shared" si="3"/>
        <v>6783805.6</v>
      </c>
      <c r="I44" s="49">
        <f t="shared" si="3"/>
        <v>4694802.840000001</v>
      </c>
      <c r="J44" s="49">
        <f t="shared" si="3"/>
        <v>324389.49999999994</v>
      </c>
      <c r="K44" s="49">
        <v>185476382.05</v>
      </c>
      <c r="L44" s="60">
        <f>SUM(K44/C44)</f>
        <v>0.8105852393020323</v>
      </c>
    </row>
    <row r="45" ht="13.5" thickTop="1"/>
    <row r="47" ht="12.75">
      <c r="N47" s="1"/>
    </row>
  </sheetData>
  <sheetProtection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357</v>
      </c>
      <c r="B2" s="85"/>
      <c r="C2" s="85"/>
      <c r="D2" s="85"/>
      <c r="E2" s="85"/>
    </row>
    <row r="3" spans="1:5" ht="15.75">
      <c r="A3" s="85" t="s">
        <v>358</v>
      </c>
      <c r="B3" s="85"/>
      <c r="C3" s="85"/>
      <c r="D3" s="85"/>
      <c r="E3" s="85"/>
    </row>
    <row r="4" spans="1:5" ht="15.75">
      <c r="A4" s="85" t="s">
        <v>374</v>
      </c>
      <c r="B4" s="85"/>
      <c r="C4" s="85"/>
      <c r="D4" s="85"/>
      <c r="E4" s="85"/>
    </row>
    <row r="5" spans="1:5" ht="12.75">
      <c r="A5" s="91"/>
      <c r="B5" s="91"/>
      <c r="C5" s="91"/>
      <c r="D5" s="91"/>
      <c r="E5" s="91"/>
    </row>
    <row r="6" spans="1:5" ht="12.75">
      <c r="A6" s="92"/>
      <c r="B6" s="92"/>
      <c r="C6" s="92"/>
      <c r="D6" s="92"/>
      <c r="E6" s="92"/>
    </row>
    <row r="7" spans="1:5" ht="12.75">
      <c r="A7" s="47" t="s">
        <v>68</v>
      </c>
      <c r="B7" s="47"/>
      <c r="C7" s="45" t="s">
        <v>16</v>
      </c>
      <c r="D7" s="45" t="s">
        <v>69</v>
      </c>
      <c r="E7" s="63" t="s">
        <v>70</v>
      </c>
    </row>
    <row r="8" spans="1:5" ht="12.75">
      <c r="A8" s="47"/>
      <c r="B8" s="47"/>
      <c r="C8" s="45" t="s">
        <v>71</v>
      </c>
      <c r="D8" s="45"/>
      <c r="E8" s="63"/>
    </row>
    <row r="10" ht="12.75">
      <c r="A10" s="47" t="s">
        <v>72</v>
      </c>
    </row>
    <row r="11" spans="1:5" ht="12.75">
      <c r="A11" t="s">
        <v>200</v>
      </c>
      <c r="B11">
        <v>3322</v>
      </c>
      <c r="C11" s="1">
        <v>988267.21</v>
      </c>
      <c r="D11" s="1">
        <v>0</v>
      </c>
      <c r="E11" s="24">
        <f>SUM(D11/C11)</f>
        <v>0</v>
      </c>
    </row>
    <row r="12" spans="1:5" ht="12.75">
      <c r="A12" t="s">
        <v>201</v>
      </c>
      <c r="B12">
        <v>3326</v>
      </c>
      <c r="C12" s="13">
        <v>2500</v>
      </c>
      <c r="D12" s="1">
        <v>0</v>
      </c>
      <c r="E12" s="24">
        <f>SUM(D12/C12)</f>
        <v>0</v>
      </c>
    </row>
    <row r="13" spans="1:5" ht="13.5" thickBot="1">
      <c r="A13" t="s">
        <v>151</v>
      </c>
      <c r="B13">
        <v>3341</v>
      </c>
      <c r="C13" s="52">
        <v>223250</v>
      </c>
      <c r="D13" s="52">
        <v>167437.5</v>
      </c>
      <c r="E13" s="53">
        <f>SUM(D13/C13)</f>
        <v>0.75</v>
      </c>
    </row>
    <row r="14" spans="1:5" ht="12.75">
      <c r="A14" s="47" t="s">
        <v>29</v>
      </c>
      <c r="B14" s="47"/>
      <c r="C14" s="48">
        <f>SUM(C11:C13)</f>
        <v>1214017.21</v>
      </c>
      <c r="D14" s="48">
        <f>SUM(D11:D13)</f>
        <v>167437.5</v>
      </c>
      <c r="E14" s="64">
        <f>SUM(D14/C14)</f>
        <v>0.1379202029598905</v>
      </c>
    </row>
    <row r="15" spans="1:5" ht="12.75">
      <c r="A15" s="47"/>
      <c r="B15" s="47"/>
      <c r="C15" s="48"/>
      <c r="D15" s="48"/>
      <c r="E15" s="64"/>
    </row>
    <row r="16" spans="1:5" ht="12.75">
      <c r="A16" s="47" t="s">
        <v>73</v>
      </c>
      <c r="E16" s="24"/>
    </row>
    <row r="17" spans="1:5" ht="12.75">
      <c r="A17" t="s">
        <v>152</v>
      </c>
      <c r="B17">
        <v>3430</v>
      </c>
      <c r="C17" s="10">
        <v>10324.11</v>
      </c>
      <c r="D17" s="10">
        <v>13397.87</v>
      </c>
      <c r="E17" s="27">
        <f>SUM(D17/C17)</f>
        <v>1.2977263899745353</v>
      </c>
    </row>
    <row r="18" spans="1:5" ht="12.75">
      <c r="A18" s="47" t="s">
        <v>33</v>
      </c>
      <c r="B18" s="47"/>
      <c r="C18" s="48">
        <f>SUM(C17)</f>
        <v>10324.11</v>
      </c>
      <c r="D18" s="48">
        <f>SUM(D17)</f>
        <v>13397.87</v>
      </c>
      <c r="E18" s="64">
        <f>SUM(D18/C18)</f>
        <v>1.2977263899745353</v>
      </c>
    </row>
    <row r="19" ht="12.75" customHeight="1">
      <c r="E19" s="24"/>
    </row>
    <row r="20" spans="1:5" ht="12.75">
      <c r="A20" s="47" t="s">
        <v>74</v>
      </c>
      <c r="E20" s="24"/>
    </row>
    <row r="21" spans="1:5" ht="12.75">
      <c r="A21" t="s">
        <v>153</v>
      </c>
      <c r="B21">
        <v>3630</v>
      </c>
      <c r="C21" s="10">
        <v>4437585</v>
      </c>
      <c r="D21" s="10">
        <v>995901.29</v>
      </c>
      <c r="E21" s="27">
        <f>SUM(D21/C21)</f>
        <v>0.22442416088931255</v>
      </c>
    </row>
    <row r="22" spans="3:5" ht="12.75">
      <c r="C22" s="12"/>
      <c r="D22" s="12"/>
      <c r="E22" s="28"/>
    </row>
    <row r="23" spans="1:5" ht="12.75">
      <c r="A23" s="47" t="s">
        <v>178</v>
      </c>
      <c r="B23" s="47"/>
      <c r="C23" s="48">
        <f>SUM(C21:C22)</f>
        <v>4437585</v>
      </c>
      <c r="D23" s="48">
        <f>SUM(D21:D22)</f>
        <v>995901.29</v>
      </c>
      <c r="E23" s="64">
        <f>SUM(D23/C23)</f>
        <v>0.22442416088931255</v>
      </c>
    </row>
    <row r="24" ht="12.75">
      <c r="E24" s="24"/>
    </row>
    <row r="25" spans="1:5" ht="12.75">
      <c r="A25" t="s">
        <v>75</v>
      </c>
      <c r="C25" s="1">
        <f>SUM(C14+C18+C23)</f>
        <v>5661926.32</v>
      </c>
      <c r="D25" s="1">
        <f>SUM(D14+D18+D23)</f>
        <v>1176736.6600000001</v>
      </c>
      <c r="E25" s="24">
        <f>SUM(D25/C25)</f>
        <v>0.20783326972011887</v>
      </c>
    </row>
    <row r="26" spans="1:5" ht="12.75">
      <c r="A26" t="s">
        <v>289</v>
      </c>
      <c r="C26" s="10">
        <v>590588.39</v>
      </c>
      <c r="D26" s="10">
        <v>590588.39</v>
      </c>
      <c r="E26" s="27"/>
    </row>
    <row r="27" spans="1:5" ht="13.5" thickBot="1">
      <c r="A27" s="47" t="s">
        <v>3</v>
      </c>
      <c r="B27" s="47"/>
      <c r="C27" s="49">
        <f>SUM(C25:C26)</f>
        <v>6252514.71</v>
      </c>
      <c r="D27" s="49">
        <f>SUM(D25:D26)</f>
        <v>1767325.0500000003</v>
      </c>
      <c r="E27" s="65">
        <f>SUM(D27/C27)</f>
        <v>0.28265827942370414</v>
      </c>
    </row>
    <row r="28" ht="13.5" thickTop="1"/>
    <row r="31" spans="1:5" ht="12.75">
      <c r="A31" s="47" t="s">
        <v>76</v>
      </c>
      <c r="B31" s="47"/>
      <c r="C31" s="48" t="s">
        <v>77</v>
      </c>
      <c r="D31" s="48" t="s">
        <v>76</v>
      </c>
      <c r="E31" s="63" t="s">
        <v>78</v>
      </c>
    </row>
    <row r="33" spans="1:3" ht="12.75">
      <c r="A33" t="s">
        <v>79</v>
      </c>
      <c r="C33" s="1" t="s">
        <v>9</v>
      </c>
    </row>
    <row r="34" ht="12.75">
      <c r="A34" t="s">
        <v>80</v>
      </c>
    </row>
    <row r="35" spans="1:5" ht="12.75">
      <c r="A35" t="s">
        <v>81</v>
      </c>
      <c r="C35" s="1">
        <v>2190000</v>
      </c>
      <c r="D35" s="1">
        <v>0</v>
      </c>
      <c r="E35" s="24">
        <f aca="true" t="shared" si="0" ref="E35:E41">SUM(D35/C35)</f>
        <v>0</v>
      </c>
    </row>
    <row r="36" spans="1:5" ht="12.75">
      <c r="A36" t="s">
        <v>82</v>
      </c>
      <c r="C36" s="1">
        <v>3435834</v>
      </c>
      <c r="D36" s="1">
        <v>1065676.41</v>
      </c>
      <c r="E36" s="24">
        <f t="shared" si="0"/>
        <v>0.3101652786485028</v>
      </c>
    </row>
    <row r="37" spans="1:5" ht="12.75">
      <c r="A37" t="s">
        <v>83</v>
      </c>
      <c r="C37" s="10">
        <v>16600</v>
      </c>
      <c r="D37" s="10">
        <v>3232.5</v>
      </c>
      <c r="E37" s="27">
        <f t="shared" si="0"/>
        <v>0.1947289156626506</v>
      </c>
    </row>
    <row r="38" ht="12.75">
      <c r="E38" s="24"/>
    </row>
    <row r="39" spans="1:5" ht="12.75">
      <c r="A39" t="s">
        <v>84</v>
      </c>
      <c r="C39" s="1">
        <f>SUM(C35:C38)</f>
        <v>5642434</v>
      </c>
      <c r="D39" s="1">
        <f>SUM(D35:D38)</f>
        <v>1068908.91</v>
      </c>
      <c r="E39" s="24">
        <f t="shared" si="0"/>
        <v>0.1894411011276339</v>
      </c>
    </row>
    <row r="40" spans="1:5" ht="12.75">
      <c r="A40" t="s">
        <v>85</v>
      </c>
      <c r="C40" s="10">
        <v>610080.71</v>
      </c>
      <c r="D40" s="10">
        <v>698416.14</v>
      </c>
      <c r="E40" s="24" t="s">
        <v>9</v>
      </c>
    </row>
    <row r="41" spans="1:5" ht="13.5" thickBot="1">
      <c r="A41" s="47" t="s">
        <v>3</v>
      </c>
      <c r="B41" s="47"/>
      <c r="C41" s="49">
        <f>SUM(C39:C40)</f>
        <v>6252514.71</v>
      </c>
      <c r="D41" s="49">
        <f>SUM(D39:D40)</f>
        <v>1767325.0499999998</v>
      </c>
      <c r="E41" s="65">
        <f t="shared" si="0"/>
        <v>0.28265827942370403</v>
      </c>
    </row>
    <row r="42" ht="13.5" thickTop="1">
      <c r="E42" s="24"/>
    </row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85" t="s">
        <v>352</v>
      </c>
      <c r="B1" s="85"/>
      <c r="C1" s="85"/>
      <c r="D1" s="85"/>
      <c r="E1" s="85"/>
    </row>
    <row r="2" spans="1:5" ht="15.75">
      <c r="A2" s="85" t="s">
        <v>359</v>
      </c>
      <c r="B2" s="85"/>
      <c r="C2" s="85"/>
      <c r="D2" s="85"/>
      <c r="E2" s="85"/>
    </row>
    <row r="3" spans="1:5" ht="15.75">
      <c r="A3" s="85" t="s">
        <v>360</v>
      </c>
      <c r="B3" s="85"/>
      <c r="C3" s="85"/>
      <c r="D3" s="85"/>
      <c r="E3" s="85"/>
    </row>
    <row r="4" spans="1:5" ht="15.75">
      <c r="A4" s="85" t="s">
        <v>355</v>
      </c>
      <c r="B4" s="85"/>
      <c r="C4" s="85"/>
      <c r="D4" s="85"/>
      <c r="E4" s="85"/>
    </row>
    <row r="5" spans="1:5" ht="15.75">
      <c r="A5" s="90"/>
      <c r="B5" s="90"/>
      <c r="C5" s="90"/>
      <c r="D5" s="90"/>
      <c r="E5" s="90"/>
    </row>
    <row r="6" spans="1:5" ht="12.75">
      <c r="A6" s="92"/>
      <c r="B6" s="92"/>
      <c r="C6" s="92"/>
      <c r="D6" s="92"/>
      <c r="E6" s="92"/>
    </row>
    <row r="7" spans="1:5" ht="12.75">
      <c r="A7" s="47" t="s">
        <v>86</v>
      </c>
      <c r="B7" s="47"/>
      <c r="C7" s="45" t="s">
        <v>16</v>
      </c>
      <c r="D7" s="45" t="s">
        <v>69</v>
      </c>
      <c r="E7" s="64" t="s">
        <v>70</v>
      </c>
    </row>
    <row r="8" spans="1:5" ht="12.75">
      <c r="A8" s="47"/>
      <c r="B8" s="47"/>
      <c r="C8" s="45" t="s">
        <v>71</v>
      </c>
      <c r="D8" s="48"/>
      <c r="E8" s="64"/>
    </row>
    <row r="9" spans="1:5" ht="12.75">
      <c r="A9" s="47" t="s">
        <v>72</v>
      </c>
      <c r="C9" s="1"/>
      <c r="D9" s="1"/>
      <c r="E9" s="24"/>
    </row>
    <row r="10" spans="1:5" ht="12.75">
      <c r="A10" t="s">
        <v>154</v>
      </c>
      <c r="B10">
        <v>3321</v>
      </c>
      <c r="C10" s="12">
        <v>307060.98</v>
      </c>
      <c r="D10" s="12">
        <v>47995.34</v>
      </c>
      <c r="E10" s="28">
        <f aca="true" t="shared" si="0" ref="E10:E15">SUM(D10/C10)</f>
        <v>0.15630556510306193</v>
      </c>
    </row>
    <row r="11" spans="1:5" ht="12.75">
      <c r="A11" t="s">
        <v>284</v>
      </c>
      <c r="B11">
        <v>3325</v>
      </c>
      <c r="C11" s="12">
        <v>12000</v>
      </c>
      <c r="D11" s="12">
        <v>0</v>
      </c>
      <c r="E11" s="28">
        <f t="shared" si="0"/>
        <v>0</v>
      </c>
    </row>
    <row r="12" spans="1:5" ht="12.75">
      <c r="A12" t="s">
        <v>155</v>
      </c>
      <c r="B12">
        <v>3391</v>
      </c>
      <c r="C12" s="1">
        <v>4095421</v>
      </c>
      <c r="D12" s="1">
        <v>3506719</v>
      </c>
      <c r="E12" s="28">
        <f t="shared" si="0"/>
        <v>0.8562536061616132</v>
      </c>
    </row>
    <row r="13" spans="1:5" ht="12.75">
      <c r="A13" t="s">
        <v>243</v>
      </c>
      <c r="B13">
        <v>3396</v>
      </c>
      <c r="C13" s="1">
        <v>1792727</v>
      </c>
      <c r="D13" s="1">
        <v>392827</v>
      </c>
      <c r="E13" s="28">
        <f t="shared" si="0"/>
        <v>0.21912259925800193</v>
      </c>
    </row>
    <row r="14" spans="1:5" ht="12.75">
      <c r="A14" t="s">
        <v>188</v>
      </c>
      <c r="B14">
        <v>3398</v>
      </c>
      <c r="C14" s="54">
        <v>53000</v>
      </c>
      <c r="D14" s="12">
        <v>35380.19</v>
      </c>
      <c r="E14" s="28">
        <f t="shared" si="0"/>
        <v>0.6675507547169812</v>
      </c>
    </row>
    <row r="15" spans="1:5" ht="12.75">
      <c r="A15" t="s">
        <v>329</v>
      </c>
      <c r="B15">
        <v>3399</v>
      </c>
      <c r="C15" s="10">
        <v>3184671</v>
      </c>
      <c r="D15" s="10">
        <v>0</v>
      </c>
      <c r="E15" s="27">
        <f t="shared" si="0"/>
        <v>0</v>
      </c>
    </row>
    <row r="17" spans="1:5" ht="12.75">
      <c r="A17" s="47" t="s">
        <v>29</v>
      </c>
      <c r="B17" s="47"/>
      <c r="C17" s="48">
        <f>SUM(C10:C15)</f>
        <v>9444879.98</v>
      </c>
      <c r="D17" s="48">
        <f>SUM(D10:D15)</f>
        <v>3982921.53</v>
      </c>
      <c r="E17" s="64">
        <f>SUM(D17/C17)</f>
        <v>0.4217016561813419</v>
      </c>
    </row>
    <row r="18" spans="3:5" ht="12.75">
      <c r="C18" s="1"/>
      <c r="D18" s="1"/>
      <c r="E18" s="24"/>
    </row>
    <row r="19" spans="1:5" ht="12.75">
      <c r="A19" s="47" t="s">
        <v>73</v>
      </c>
      <c r="C19" s="1"/>
      <c r="D19" s="1"/>
      <c r="E19" s="24"/>
    </row>
    <row r="20" spans="1:5" ht="12.75">
      <c r="A20" t="s">
        <v>160</v>
      </c>
      <c r="B20">
        <v>3413</v>
      </c>
      <c r="C20" s="1">
        <v>14053761</v>
      </c>
      <c r="D20" s="1">
        <v>13407432.13</v>
      </c>
      <c r="E20" s="24">
        <f>SUM(D20/C20)</f>
        <v>0.9540102560446275</v>
      </c>
    </row>
    <row r="21" spans="1:5" ht="12.75">
      <c r="A21" t="s">
        <v>136</v>
      </c>
      <c r="B21">
        <v>3418</v>
      </c>
      <c r="C21" s="12">
        <v>1350000</v>
      </c>
      <c r="D21" s="12">
        <v>1280056.9</v>
      </c>
      <c r="E21" s="24">
        <f aca="true" t="shared" si="1" ref="E21:E27">SUM(D21/C21)</f>
        <v>0.9481902962962963</v>
      </c>
    </row>
    <row r="22" spans="1:5" ht="12.75">
      <c r="A22" t="s">
        <v>189</v>
      </c>
      <c r="B22">
        <v>3421</v>
      </c>
      <c r="C22" s="12">
        <v>55410.38</v>
      </c>
      <c r="D22" s="12">
        <v>55410.38</v>
      </c>
      <c r="E22" s="24">
        <f t="shared" si="1"/>
        <v>1</v>
      </c>
    </row>
    <row r="23" spans="1:5" ht="12.75">
      <c r="A23" t="s">
        <v>152</v>
      </c>
      <c r="B23">
        <v>3430</v>
      </c>
      <c r="C23" s="12">
        <v>676029.05</v>
      </c>
      <c r="D23" s="12">
        <v>676029.05</v>
      </c>
      <c r="E23" s="24">
        <f t="shared" si="1"/>
        <v>1</v>
      </c>
    </row>
    <row r="24" spans="1:5" ht="12.75">
      <c r="A24" t="s">
        <v>287</v>
      </c>
      <c r="B24">
        <v>3490</v>
      </c>
      <c r="C24" s="12">
        <v>0</v>
      </c>
      <c r="D24" s="12">
        <v>0</v>
      </c>
      <c r="E24" s="24">
        <v>0</v>
      </c>
    </row>
    <row r="25" spans="1:5" ht="12.75">
      <c r="A25" t="s">
        <v>244</v>
      </c>
      <c r="B25">
        <v>3496</v>
      </c>
      <c r="C25" s="10">
        <v>11000000</v>
      </c>
      <c r="D25" s="10">
        <v>6396758.49</v>
      </c>
      <c r="E25" s="27">
        <f t="shared" si="1"/>
        <v>0.5815234990909091</v>
      </c>
    </row>
    <row r="26" spans="3:5" ht="12.75">
      <c r="C26" s="12"/>
      <c r="D26" s="12"/>
      <c r="E26" s="28"/>
    </row>
    <row r="27" spans="1:5" ht="12.75">
      <c r="A27" s="47" t="s">
        <v>33</v>
      </c>
      <c r="B27" s="47"/>
      <c r="C27" s="48">
        <f>SUM(C20:C25)</f>
        <v>27135200.43</v>
      </c>
      <c r="D27" s="48">
        <f>SUM(D20:D25)</f>
        <v>21815686.950000003</v>
      </c>
      <c r="E27" s="64">
        <f t="shared" si="1"/>
        <v>0.8039626243512513</v>
      </c>
    </row>
    <row r="28" spans="3:5" ht="12.75">
      <c r="C28" s="1"/>
      <c r="D28" s="1"/>
      <c r="E28" s="24"/>
    </row>
    <row r="29" spans="1:5" ht="12.75">
      <c r="A29" t="s">
        <v>245</v>
      </c>
      <c r="C29" s="1"/>
      <c r="D29" s="1"/>
      <c r="E29" s="24"/>
    </row>
    <row r="30" spans="1:5" ht="12.75">
      <c r="A30" t="s">
        <v>246</v>
      </c>
      <c r="B30">
        <v>3711</v>
      </c>
      <c r="C30" s="10">
        <v>0</v>
      </c>
      <c r="D30" s="10">
        <v>0</v>
      </c>
      <c r="E30" s="27">
        <v>0</v>
      </c>
    </row>
    <row r="31" spans="3:5" ht="12.75">
      <c r="C31" s="1"/>
      <c r="D31" s="1"/>
      <c r="E31" s="24"/>
    </row>
    <row r="32" spans="1:5" ht="12.75">
      <c r="A32" t="s">
        <v>247</v>
      </c>
      <c r="C32" s="1">
        <f>SUM(C30:C31)</f>
        <v>0</v>
      </c>
      <c r="D32" s="1">
        <f>SUM(D30:D31)</f>
        <v>0</v>
      </c>
      <c r="E32" s="28">
        <v>0</v>
      </c>
    </row>
    <row r="33" spans="1:5" ht="12.75">
      <c r="A33" t="s">
        <v>330</v>
      </c>
      <c r="B33">
        <v>3750</v>
      </c>
      <c r="C33" s="1">
        <v>16000000</v>
      </c>
      <c r="D33" s="1">
        <v>16000000</v>
      </c>
      <c r="E33" s="24">
        <v>1</v>
      </c>
    </row>
    <row r="34" spans="1:5" ht="12.75">
      <c r="A34" s="47" t="s">
        <v>75</v>
      </c>
      <c r="B34" s="47"/>
      <c r="C34" s="48">
        <f>SUM(C17+C27+C33)</f>
        <v>52580080.41</v>
      </c>
      <c r="D34" s="48">
        <f>SUM(D17+D27+D33)</f>
        <v>41798608.480000004</v>
      </c>
      <c r="E34" s="64">
        <f>SUM(D34/C34)</f>
        <v>0.794951398972195</v>
      </c>
    </row>
    <row r="35" spans="3:5" ht="12.75">
      <c r="C35" s="1"/>
      <c r="D35" s="1"/>
      <c r="E35" s="24"/>
    </row>
    <row r="36" spans="1:5" ht="12.75">
      <c r="A36" t="s">
        <v>290</v>
      </c>
      <c r="C36" s="10">
        <v>21252272.76</v>
      </c>
      <c r="D36" s="10">
        <v>21252272.76</v>
      </c>
      <c r="E36" s="27"/>
    </row>
    <row r="37" spans="1:5" ht="13.5" thickBot="1">
      <c r="A37" s="47" t="s">
        <v>3</v>
      </c>
      <c r="B37" s="47"/>
      <c r="C37" s="49">
        <f>SUM(C34:C36)</f>
        <v>73832353.17</v>
      </c>
      <c r="D37" s="49">
        <f>SUM(D34:D36)</f>
        <v>63050881.24000001</v>
      </c>
      <c r="E37" s="66">
        <f>SUM(D37/C37)</f>
        <v>0.853973610929405</v>
      </c>
    </row>
    <row r="38" spans="3:5" ht="13.5" thickTop="1">
      <c r="C38" s="1"/>
      <c r="D38" s="1"/>
      <c r="E38" s="24"/>
    </row>
    <row r="39" spans="1:5" ht="12.75">
      <c r="A39" s="47" t="s">
        <v>76</v>
      </c>
      <c r="B39" s="47"/>
      <c r="C39" s="48" t="s">
        <v>77</v>
      </c>
      <c r="D39" s="48" t="s">
        <v>76</v>
      </c>
      <c r="E39" s="64" t="s">
        <v>78</v>
      </c>
    </row>
    <row r="40" spans="1:5" ht="12.75">
      <c r="A40" t="s">
        <v>87</v>
      </c>
      <c r="C40" s="1"/>
      <c r="D40" s="1"/>
      <c r="E40" s="24"/>
    </row>
    <row r="41" spans="1:5" ht="12.75">
      <c r="A41" t="s">
        <v>248</v>
      </c>
      <c r="C41" s="1">
        <v>105792.96</v>
      </c>
      <c r="D41" s="1">
        <v>105792.96</v>
      </c>
      <c r="E41" s="24">
        <f aca="true" t="shared" si="2" ref="E41:E58">SUM(D41/C41)</f>
        <v>1</v>
      </c>
    </row>
    <row r="42" spans="1:5" ht="12.75">
      <c r="A42" t="s">
        <v>282</v>
      </c>
      <c r="C42" s="1">
        <v>9637.9</v>
      </c>
      <c r="D42" s="1">
        <v>9629.9</v>
      </c>
      <c r="E42" s="24">
        <f t="shared" si="2"/>
        <v>0.999169943659926</v>
      </c>
    </row>
    <row r="43" spans="1:5" ht="12.75">
      <c r="A43" t="s">
        <v>249</v>
      </c>
      <c r="C43" s="1">
        <v>53591.39</v>
      </c>
      <c r="D43" s="1">
        <v>53583.39</v>
      </c>
      <c r="E43" s="24">
        <f t="shared" si="2"/>
        <v>0.999850722289532</v>
      </c>
    </row>
    <row r="44" spans="1:5" ht="12.75">
      <c r="A44" t="s">
        <v>88</v>
      </c>
      <c r="C44" s="1">
        <v>38270177.37</v>
      </c>
      <c r="D44" s="1">
        <v>12902971.05</v>
      </c>
      <c r="E44" s="24">
        <f t="shared" si="2"/>
        <v>0.3371547229910317</v>
      </c>
    </row>
    <row r="45" spans="1:5" ht="12.75">
      <c r="A45" t="s">
        <v>89</v>
      </c>
      <c r="C45" s="1">
        <v>13931140.6</v>
      </c>
      <c r="D45" s="1">
        <v>4463803.86</v>
      </c>
      <c r="E45" s="24">
        <f t="shared" si="2"/>
        <v>0.32041912347076595</v>
      </c>
    </row>
    <row r="46" spans="1:5" ht="12.75">
      <c r="A46" t="s">
        <v>90</v>
      </c>
      <c r="C46" s="1">
        <v>5414844.3</v>
      </c>
      <c r="D46" s="1">
        <v>2630290.94</v>
      </c>
      <c r="E46" s="24">
        <f t="shared" si="2"/>
        <v>0.4857555996577778</v>
      </c>
    </row>
    <row r="47" spans="1:5" ht="12.75">
      <c r="A47" t="s">
        <v>91</v>
      </c>
      <c r="C47" s="1">
        <v>3331203</v>
      </c>
      <c r="D47" s="1">
        <v>1283825.5</v>
      </c>
      <c r="E47" s="24">
        <f t="shared" si="2"/>
        <v>0.3853939552768174</v>
      </c>
    </row>
    <row r="48" spans="1:5" ht="12.75">
      <c r="A48" t="s">
        <v>269</v>
      </c>
      <c r="C48" s="1">
        <v>0</v>
      </c>
      <c r="D48" s="1">
        <v>0</v>
      </c>
      <c r="E48" s="84" t="s">
        <v>375</v>
      </c>
    </row>
    <row r="49" spans="1:5" ht="12.75">
      <c r="A49" t="s">
        <v>132</v>
      </c>
      <c r="C49" s="1">
        <v>771580</v>
      </c>
      <c r="D49" s="1">
        <v>315480.7</v>
      </c>
      <c r="E49" s="24">
        <f t="shared" si="2"/>
        <v>0.4088762020788512</v>
      </c>
    </row>
    <row r="50" spans="1:5" ht="12.75">
      <c r="A50" t="s">
        <v>92</v>
      </c>
      <c r="C50" s="1">
        <v>1553092.49</v>
      </c>
      <c r="D50" s="1">
        <v>731061.99</v>
      </c>
      <c r="E50" s="24">
        <f t="shared" si="2"/>
        <v>0.47071374995831705</v>
      </c>
    </row>
    <row r="51" spans="1:5" ht="12.75">
      <c r="A51" t="s">
        <v>133</v>
      </c>
      <c r="C51" s="1">
        <v>46576.3</v>
      </c>
      <c r="D51" s="1">
        <v>630</v>
      </c>
      <c r="E51" s="24">
        <v>0</v>
      </c>
    </row>
    <row r="52" spans="1:5" ht="12.75">
      <c r="A52" t="s">
        <v>93</v>
      </c>
      <c r="C52" s="1">
        <v>3814675.92</v>
      </c>
      <c r="D52" s="1">
        <v>1981347.49</v>
      </c>
      <c r="E52" s="24">
        <f t="shared" si="2"/>
        <v>0.51940126279456</v>
      </c>
    </row>
    <row r="53" spans="1:5" ht="12.75">
      <c r="A53" t="s">
        <v>172</v>
      </c>
      <c r="C53" s="1">
        <v>145085.69</v>
      </c>
      <c r="D53" s="1">
        <v>61948.65</v>
      </c>
      <c r="E53" s="24">
        <f t="shared" si="2"/>
        <v>0.42697973866340644</v>
      </c>
    </row>
    <row r="54" spans="1:5" ht="12.75">
      <c r="A54" t="s">
        <v>250</v>
      </c>
      <c r="C54" s="1">
        <v>8</v>
      </c>
      <c r="D54" s="1">
        <v>0</v>
      </c>
      <c r="E54" s="24">
        <v>0</v>
      </c>
    </row>
    <row r="55" spans="1:5" ht="12.75">
      <c r="A55" t="s">
        <v>251</v>
      </c>
      <c r="C55" s="1">
        <v>120822.64</v>
      </c>
      <c r="D55" s="1">
        <v>120814.64</v>
      </c>
      <c r="E55" s="24">
        <f t="shared" si="2"/>
        <v>0.9999337872438476</v>
      </c>
    </row>
    <row r="56" spans="1:5" ht="12.75">
      <c r="A56" t="s">
        <v>341</v>
      </c>
      <c r="C56" s="1">
        <v>5000</v>
      </c>
      <c r="D56" s="1">
        <v>5000</v>
      </c>
      <c r="E56" s="24">
        <v>1</v>
      </c>
    </row>
    <row r="57" spans="1:5" ht="12.75">
      <c r="A57" t="s">
        <v>94</v>
      </c>
      <c r="C57" s="1">
        <v>1734005.3</v>
      </c>
      <c r="D57" s="1">
        <v>799064.88</v>
      </c>
      <c r="E57" s="24">
        <f t="shared" si="2"/>
        <v>0.46082032159878633</v>
      </c>
    </row>
    <row r="58" spans="1:5" ht="12.75">
      <c r="A58" t="s">
        <v>95</v>
      </c>
      <c r="C58" s="10">
        <v>4503876.49</v>
      </c>
      <c r="D58" s="10">
        <v>995901.29</v>
      </c>
      <c r="E58" s="27">
        <f t="shared" si="2"/>
        <v>0.22112091488547903</v>
      </c>
    </row>
    <row r="59" spans="3:5" ht="12.75">
      <c r="C59" s="1"/>
      <c r="D59" s="1"/>
      <c r="E59" s="24"/>
    </row>
    <row r="60" spans="1:5" ht="12.75">
      <c r="A60" t="s">
        <v>84</v>
      </c>
      <c r="C60" s="1">
        <f>SUM(C41:C58)</f>
        <v>73811110.34999998</v>
      </c>
      <c r="D60" s="1">
        <f>SUM(D41:D58)</f>
        <v>26461147.239999995</v>
      </c>
      <c r="E60" s="24">
        <f>SUM(D60/C60)</f>
        <v>0.35849815989118233</v>
      </c>
    </row>
    <row r="61" spans="1:5" ht="12.75">
      <c r="A61" t="s">
        <v>85</v>
      </c>
      <c r="C61" s="31">
        <v>21242.82</v>
      </c>
      <c r="D61" s="10">
        <v>36589734</v>
      </c>
      <c r="E61" s="27"/>
    </row>
    <row r="62" spans="1:5" ht="13.5" thickBot="1">
      <c r="A62" s="47" t="s">
        <v>3</v>
      </c>
      <c r="B62" s="47"/>
      <c r="C62" s="49">
        <f>SUM(C60:C61)</f>
        <v>73832353.16999997</v>
      </c>
      <c r="D62" s="49">
        <f>SUM(D60:D61)</f>
        <v>63050881.239999995</v>
      </c>
      <c r="E62" s="66">
        <f>SUM(D62/C62)</f>
        <v>0.8539736109294053</v>
      </c>
    </row>
    <row r="63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fitToHeight="1" fitToWidth="1" horizontalDpi="600" verticalDpi="600" orientation="portrait" scale="90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1" sqref="A1:H1"/>
    </sheetView>
  </sheetViews>
  <sheetFormatPr defaultColWidth="9.140625" defaultRowHeight="12.75"/>
  <cols>
    <col min="1" max="1" width="38.140625" style="0" customWidth="1"/>
    <col min="2" max="2" width="9.28125" style="2" customWidth="1"/>
    <col min="3" max="4" width="13.140625" style="13" customWidth="1"/>
    <col min="5" max="5" width="11.7109375" style="13" customWidth="1"/>
    <col min="6" max="6" width="15.8515625" style="13" customWidth="1"/>
    <col min="7" max="7" width="14.7109375" style="13" customWidth="1"/>
    <col min="8" max="8" width="13.57421875" style="13" bestFit="1" customWidth="1"/>
    <col min="9" max="9" width="12.28125" style="0" bestFit="1" customWidth="1"/>
  </cols>
  <sheetData>
    <row r="1" spans="1:8" ht="15.75">
      <c r="A1" s="85" t="s">
        <v>352</v>
      </c>
      <c r="B1" s="85"/>
      <c r="C1" s="85"/>
      <c r="D1" s="85"/>
      <c r="E1" s="85"/>
      <c r="F1" s="85"/>
      <c r="G1" s="85"/>
      <c r="H1" s="85"/>
    </row>
    <row r="2" spans="1:8" ht="15.75">
      <c r="A2" s="85" t="s">
        <v>361</v>
      </c>
      <c r="B2" s="85"/>
      <c r="C2" s="85"/>
      <c r="D2" s="85"/>
      <c r="E2" s="85"/>
      <c r="F2" s="85"/>
      <c r="G2" s="85"/>
      <c r="H2" s="85"/>
    </row>
    <row r="3" spans="1:8" ht="15.75">
      <c r="A3" s="85" t="s">
        <v>355</v>
      </c>
      <c r="B3" s="85"/>
      <c r="C3" s="85"/>
      <c r="D3" s="85"/>
      <c r="E3" s="85"/>
      <c r="F3" s="85"/>
      <c r="G3" s="85"/>
      <c r="H3" s="85"/>
    </row>
    <row r="4" spans="1:8" ht="15.75">
      <c r="A4" s="90"/>
      <c r="B4" s="90"/>
      <c r="C4" s="90"/>
      <c r="D4" s="90"/>
      <c r="E4" s="90"/>
      <c r="F4" s="90"/>
      <c r="G4" s="90"/>
      <c r="H4" s="90"/>
    </row>
    <row r="5" spans="1:8" ht="12.75">
      <c r="A5" s="92"/>
      <c r="B5" s="92"/>
      <c r="C5" s="92"/>
      <c r="D5" s="92"/>
      <c r="E5" s="92"/>
      <c r="F5" s="92"/>
      <c r="G5" s="92"/>
      <c r="H5" s="92"/>
    </row>
    <row r="6" spans="1:8" ht="15" customHeight="1">
      <c r="A6" s="47" t="s">
        <v>96</v>
      </c>
      <c r="B6" s="44" t="s">
        <v>97</v>
      </c>
      <c r="C6" s="55" t="s">
        <v>98</v>
      </c>
      <c r="D6" s="55" t="s">
        <v>16</v>
      </c>
      <c r="E6" s="56" t="s">
        <v>137</v>
      </c>
      <c r="F6" s="55" t="s">
        <v>99</v>
      </c>
      <c r="G6" s="55" t="s">
        <v>76</v>
      </c>
      <c r="H6" s="55" t="s">
        <v>100</v>
      </c>
    </row>
    <row r="7" spans="1:8" ht="15" customHeight="1">
      <c r="A7" s="47"/>
      <c r="B7" s="44" t="s">
        <v>101</v>
      </c>
      <c r="C7" s="55" t="s">
        <v>102</v>
      </c>
      <c r="D7" s="55" t="s">
        <v>20</v>
      </c>
      <c r="E7" s="55"/>
      <c r="F7" s="55"/>
      <c r="G7" s="55"/>
      <c r="H7" s="55" t="s">
        <v>103</v>
      </c>
    </row>
    <row r="8" spans="1:5" ht="12.75">
      <c r="A8" s="47" t="s">
        <v>104</v>
      </c>
      <c r="E8" s="13" t="s">
        <v>9</v>
      </c>
    </row>
    <row r="9" ht="12.75">
      <c r="E9" s="13" t="s">
        <v>9</v>
      </c>
    </row>
    <row r="10" spans="1:8" ht="12.75">
      <c r="A10" t="s">
        <v>292</v>
      </c>
      <c r="B10" s="2">
        <v>2</v>
      </c>
      <c r="C10" s="13">
        <v>3000</v>
      </c>
      <c r="D10" s="13">
        <v>0</v>
      </c>
      <c r="E10" s="13">
        <v>0</v>
      </c>
      <c r="F10" s="13">
        <v>0</v>
      </c>
      <c r="G10" s="13">
        <v>0</v>
      </c>
      <c r="H10" s="13">
        <f>SUM(D10-E10-F10-G10)</f>
        <v>0</v>
      </c>
    </row>
    <row r="11" spans="1:9" ht="12.75">
      <c r="A11" t="s">
        <v>173</v>
      </c>
      <c r="B11" s="2" t="s">
        <v>334</v>
      </c>
      <c r="C11" s="13">
        <v>1806951.57</v>
      </c>
      <c r="D11" s="13">
        <v>1737947.39</v>
      </c>
      <c r="E11" s="13">
        <v>0</v>
      </c>
      <c r="F11" s="13">
        <v>3025</v>
      </c>
      <c r="G11" s="13">
        <v>1678312.52</v>
      </c>
      <c r="H11" s="13">
        <f>SUM(D11-E11-F11-G11)</f>
        <v>56609.86999999988</v>
      </c>
      <c r="I11" s="13" t="s">
        <v>9</v>
      </c>
    </row>
    <row r="12" spans="1:9" ht="12.75">
      <c r="A12" t="s">
        <v>222</v>
      </c>
      <c r="B12" s="2">
        <v>2</v>
      </c>
      <c r="C12" s="13">
        <v>70946.5</v>
      </c>
      <c r="D12" s="13">
        <v>184606.66</v>
      </c>
      <c r="E12" s="13">
        <v>0</v>
      </c>
      <c r="F12" s="13">
        <v>125996.13</v>
      </c>
      <c r="G12" s="13">
        <v>58610.53</v>
      </c>
      <c r="H12" s="81">
        <f>SUM(D12-E12-F12-G12)</f>
        <v>0</v>
      </c>
      <c r="I12" s="13" t="s">
        <v>9</v>
      </c>
    </row>
    <row r="13" spans="1:9" ht="12.75">
      <c r="A13" t="s">
        <v>223</v>
      </c>
      <c r="B13" s="2">
        <v>7</v>
      </c>
      <c r="C13" s="13">
        <v>238497.2</v>
      </c>
      <c r="D13" s="13">
        <v>233599.2</v>
      </c>
      <c r="E13" s="13">
        <v>0</v>
      </c>
      <c r="F13" s="13">
        <v>0</v>
      </c>
      <c r="G13" s="13">
        <v>233599.2</v>
      </c>
      <c r="H13" s="13">
        <f aca="true" t="shared" si="0" ref="H13:H60">SUM(D13-E13-F13-G13)</f>
        <v>0</v>
      </c>
      <c r="I13" s="13" t="s">
        <v>9</v>
      </c>
    </row>
    <row r="14" spans="1:9" ht="12.75">
      <c r="A14" t="s">
        <v>224</v>
      </c>
      <c r="B14" s="2">
        <v>2</v>
      </c>
      <c r="C14" s="13">
        <v>24902</v>
      </c>
      <c r="D14" s="13">
        <v>22320</v>
      </c>
      <c r="E14" s="13">
        <v>0</v>
      </c>
      <c r="F14" s="13">
        <v>0</v>
      </c>
      <c r="G14" s="13">
        <v>22320</v>
      </c>
      <c r="H14" s="13">
        <f t="shared" si="0"/>
        <v>0</v>
      </c>
      <c r="I14" t="s">
        <v>9</v>
      </c>
    </row>
    <row r="15" spans="1:8" ht="12.75">
      <c r="A15" t="s">
        <v>221</v>
      </c>
      <c r="B15" s="2">
        <v>2</v>
      </c>
      <c r="C15" s="13">
        <v>1159</v>
      </c>
      <c r="D15" s="13">
        <v>1159</v>
      </c>
      <c r="E15" s="13">
        <v>0</v>
      </c>
      <c r="F15" s="13">
        <v>0</v>
      </c>
      <c r="G15" s="13">
        <v>1142.68</v>
      </c>
      <c r="H15" s="13">
        <f t="shared" si="0"/>
        <v>16.319999999999936</v>
      </c>
    </row>
    <row r="16" spans="1:8" ht="12.75">
      <c r="A16" t="s">
        <v>225</v>
      </c>
      <c r="B16" s="2">
        <v>9</v>
      </c>
      <c r="C16" s="13">
        <v>1640</v>
      </c>
      <c r="D16" s="13">
        <v>1640</v>
      </c>
      <c r="E16" s="13">
        <v>0</v>
      </c>
      <c r="F16" s="13">
        <v>0</v>
      </c>
      <c r="G16" s="13">
        <v>0</v>
      </c>
      <c r="H16" s="13">
        <v>1640</v>
      </c>
    </row>
    <row r="17" spans="1:8" ht="12.75">
      <c r="A17" t="s">
        <v>293</v>
      </c>
      <c r="B17" s="2">
        <v>2</v>
      </c>
      <c r="C17" s="13">
        <v>224123.25</v>
      </c>
      <c r="D17" s="13">
        <v>224261.92</v>
      </c>
      <c r="E17" s="13">
        <v>0</v>
      </c>
      <c r="F17" s="13">
        <v>177.07</v>
      </c>
      <c r="G17" s="13">
        <v>220786.09</v>
      </c>
      <c r="H17" s="13">
        <f t="shared" si="0"/>
        <v>3298.7600000000093</v>
      </c>
    </row>
    <row r="18" spans="1:8" ht="12.75">
      <c r="A18" t="s">
        <v>174</v>
      </c>
      <c r="B18" s="2">
        <v>10</v>
      </c>
      <c r="C18" s="13">
        <v>47590.76</v>
      </c>
      <c r="D18" s="13">
        <v>47590.76</v>
      </c>
      <c r="E18" s="13">
        <v>663.06</v>
      </c>
      <c r="F18" s="13">
        <v>0</v>
      </c>
      <c r="G18" s="13">
        <v>45127.7</v>
      </c>
      <c r="H18" s="13">
        <f t="shared" si="0"/>
        <v>1800.0000000000073</v>
      </c>
    </row>
    <row r="19" spans="1:8" ht="12.75">
      <c r="A19" t="s">
        <v>226</v>
      </c>
      <c r="B19" s="2">
        <v>10</v>
      </c>
      <c r="C19" s="13">
        <v>5471.53</v>
      </c>
      <c r="D19" s="13">
        <v>5471.53</v>
      </c>
      <c r="E19" s="13">
        <v>0</v>
      </c>
      <c r="F19" s="13">
        <v>0</v>
      </c>
      <c r="G19" s="13">
        <v>5471.53</v>
      </c>
      <c r="H19" s="13">
        <f t="shared" si="0"/>
        <v>0</v>
      </c>
    </row>
    <row r="20" spans="1:8" ht="12.75">
      <c r="A20" t="s">
        <v>294</v>
      </c>
      <c r="B20" s="2">
        <v>10</v>
      </c>
      <c r="C20" s="13">
        <v>471838</v>
      </c>
      <c r="D20" s="13">
        <v>794386</v>
      </c>
      <c r="E20" s="13">
        <v>2150.02</v>
      </c>
      <c r="F20" s="13">
        <v>322490.59</v>
      </c>
      <c r="G20" s="13">
        <v>434481.39</v>
      </c>
      <c r="H20" s="13">
        <f t="shared" si="0"/>
        <v>35263.99999999994</v>
      </c>
    </row>
    <row r="21" spans="1:8" ht="12.75">
      <c r="A21" t="s">
        <v>227</v>
      </c>
      <c r="B21" s="2">
        <v>2</v>
      </c>
      <c r="C21" s="13">
        <v>100</v>
      </c>
      <c r="D21" s="13">
        <v>35600</v>
      </c>
      <c r="E21" s="13">
        <v>0</v>
      </c>
      <c r="F21" s="13">
        <v>30000</v>
      </c>
      <c r="G21" s="13">
        <v>5600</v>
      </c>
      <c r="H21" s="13">
        <f t="shared" si="0"/>
        <v>0</v>
      </c>
    </row>
    <row r="22" spans="1:8" ht="12.75">
      <c r="A22" t="s">
        <v>228</v>
      </c>
      <c r="B22" s="2">
        <v>2</v>
      </c>
      <c r="C22" s="13">
        <v>858806.41</v>
      </c>
      <c r="D22" s="13">
        <v>640325.42</v>
      </c>
      <c r="E22" s="13">
        <v>0</v>
      </c>
      <c r="F22" s="13">
        <v>4169.54</v>
      </c>
      <c r="G22" s="13">
        <v>607465</v>
      </c>
      <c r="H22" s="13">
        <f t="shared" si="0"/>
        <v>28690.880000000005</v>
      </c>
    </row>
    <row r="23" spans="1:8" ht="12.75">
      <c r="A23" t="s">
        <v>229</v>
      </c>
      <c r="B23" s="2">
        <v>2</v>
      </c>
      <c r="C23" s="13">
        <v>453116.35</v>
      </c>
      <c r="D23" s="13">
        <v>432465.89</v>
      </c>
      <c r="E23" s="13">
        <v>0</v>
      </c>
      <c r="F23" s="13">
        <v>0</v>
      </c>
      <c r="G23" s="13">
        <v>432205.76</v>
      </c>
      <c r="H23" s="13">
        <f t="shared" si="0"/>
        <v>260.13000000000466</v>
      </c>
    </row>
    <row r="24" spans="1:8" ht="12.75">
      <c r="A24" t="s">
        <v>295</v>
      </c>
      <c r="B24" s="2" t="s">
        <v>335</v>
      </c>
      <c r="C24" s="13">
        <v>1400000</v>
      </c>
      <c r="D24" s="13">
        <v>1754676.41</v>
      </c>
      <c r="E24" s="13">
        <v>0</v>
      </c>
      <c r="F24" s="13">
        <v>1262684.2</v>
      </c>
      <c r="G24" s="13">
        <v>487615.07</v>
      </c>
      <c r="H24" s="13">
        <f t="shared" si="0"/>
        <v>4377.139999999956</v>
      </c>
    </row>
    <row r="25" spans="1:8" ht="12.75">
      <c r="A25" t="s">
        <v>339</v>
      </c>
      <c r="B25" s="2" t="s">
        <v>336</v>
      </c>
      <c r="C25" s="13">
        <v>12496733.15</v>
      </c>
      <c r="D25" s="13">
        <v>14737857.32</v>
      </c>
      <c r="E25" s="13">
        <v>0</v>
      </c>
      <c r="F25" s="13">
        <v>11118660.78</v>
      </c>
      <c r="G25" s="13">
        <v>3595994.51</v>
      </c>
      <c r="H25" s="13">
        <f t="shared" si="0"/>
        <v>23202.030000001192</v>
      </c>
    </row>
    <row r="26" spans="1:8" ht="12.75">
      <c r="A26" t="s">
        <v>230</v>
      </c>
      <c r="B26" s="2">
        <v>2</v>
      </c>
      <c r="C26" s="13">
        <v>507145.68</v>
      </c>
      <c r="D26" s="13">
        <v>639481.23</v>
      </c>
      <c r="E26" s="13">
        <v>0</v>
      </c>
      <c r="F26" s="13">
        <v>305029.01</v>
      </c>
      <c r="G26" s="13">
        <v>324572.01</v>
      </c>
      <c r="H26" s="13">
        <f t="shared" si="0"/>
        <v>9880.209999999963</v>
      </c>
    </row>
    <row r="27" spans="1:8" ht="12.75">
      <c r="A27" t="s">
        <v>175</v>
      </c>
      <c r="B27" s="2" t="s">
        <v>335</v>
      </c>
      <c r="C27" s="13">
        <v>4063326.5</v>
      </c>
      <c r="D27" s="13">
        <v>4294094.36</v>
      </c>
      <c r="E27" s="13">
        <v>57154.84</v>
      </c>
      <c r="F27" s="13">
        <v>775034.28</v>
      </c>
      <c r="G27" s="13">
        <v>2122075.34</v>
      </c>
      <c r="H27" s="13">
        <f t="shared" si="0"/>
        <v>1339829.9000000004</v>
      </c>
    </row>
    <row r="28" spans="1:8" ht="12.75">
      <c r="A28" t="s">
        <v>296</v>
      </c>
      <c r="B28" s="2">
        <v>3</v>
      </c>
      <c r="C28" s="13">
        <v>139036.9</v>
      </c>
      <c r="D28" s="13">
        <v>139036.9</v>
      </c>
      <c r="E28" s="13">
        <v>0</v>
      </c>
      <c r="F28" s="13">
        <v>12062.9</v>
      </c>
      <c r="G28" s="13">
        <v>126974</v>
      </c>
      <c r="H28" s="13">
        <f t="shared" si="0"/>
        <v>0</v>
      </c>
    </row>
    <row r="29" spans="1:8" ht="12.75">
      <c r="A29" t="s">
        <v>257</v>
      </c>
      <c r="B29" s="2" t="s">
        <v>337</v>
      </c>
      <c r="C29" s="13">
        <v>3400530.77</v>
      </c>
      <c r="D29" s="13">
        <v>5186606.23</v>
      </c>
      <c r="E29" s="13">
        <v>0</v>
      </c>
      <c r="F29" s="13">
        <v>183424.79</v>
      </c>
      <c r="G29" s="13">
        <v>2410205.44</v>
      </c>
      <c r="H29" s="13">
        <f t="shared" si="0"/>
        <v>2592976.0000000005</v>
      </c>
    </row>
    <row r="30" spans="1:8" ht="12.75">
      <c r="A30" t="s">
        <v>231</v>
      </c>
      <c r="B30" s="2">
        <v>2</v>
      </c>
      <c r="C30" s="13">
        <v>66186.5</v>
      </c>
      <c r="D30" s="13">
        <v>18419.31</v>
      </c>
      <c r="E30" s="13">
        <v>0</v>
      </c>
      <c r="F30" s="13">
        <v>0</v>
      </c>
      <c r="G30" s="13">
        <v>18419.31</v>
      </c>
      <c r="H30" s="13">
        <f t="shared" si="0"/>
        <v>0</v>
      </c>
    </row>
    <row r="31" spans="1:8" ht="12.75">
      <c r="A31" t="s">
        <v>232</v>
      </c>
      <c r="B31" s="2">
        <v>2</v>
      </c>
      <c r="C31" s="13">
        <v>100</v>
      </c>
      <c r="D31" s="13">
        <v>30100</v>
      </c>
      <c r="E31" s="13">
        <v>0</v>
      </c>
      <c r="F31" s="13">
        <v>0</v>
      </c>
      <c r="G31" s="13">
        <v>0</v>
      </c>
      <c r="H31" s="13">
        <f t="shared" si="0"/>
        <v>30100</v>
      </c>
    </row>
    <row r="32" spans="1:8" ht="12.75">
      <c r="A32" t="s">
        <v>297</v>
      </c>
      <c r="B32" s="2" t="s">
        <v>338</v>
      </c>
      <c r="C32" s="13">
        <v>18216499</v>
      </c>
      <c r="D32" s="13">
        <v>22831871.36</v>
      </c>
      <c r="E32" s="13">
        <v>28958</v>
      </c>
      <c r="F32" s="13">
        <v>11536690.97</v>
      </c>
      <c r="G32" s="13">
        <v>9147913.05</v>
      </c>
      <c r="H32" s="13">
        <f t="shared" si="0"/>
        <v>2118309.339999998</v>
      </c>
    </row>
    <row r="33" spans="1:8" ht="12.75">
      <c r="A33" t="s">
        <v>233</v>
      </c>
      <c r="B33" s="2">
        <v>2</v>
      </c>
      <c r="C33" s="13">
        <v>351061</v>
      </c>
      <c r="D33" s="13">
        <v>363865.2</v>
      </c>
      <c r="E33" s="13">
        <v>0</v>
      </c>
      <c r="F33" s="13">
        <v>96458.72</v>
      </c>
      <c r="G33" s="13">
        <v>260941</v>
      </c>
      <c r="H33" s="13">
        <f t="shared" si="0"/>
        <v>6465.479999999981</v>
      </c>
    </row>
    <row r="34" spans="1:8" ht="12.75">
      <c r="A34" t="s">
        <v>234</v>
      </c>
      <c r="B34" s="2">
        <v>2</v>
      </c>
      <c r="C34" s="13">
        <v>671292.5</v>
      </c>
      <c r="D34" s="13">
        <v>671292.5</v>
      </c>
      <c r="E34" s="13">
        <v>0</v>
      </c>
      <c r="F34" s="13">
        <v>0</v>
      </c>
      <c r="G34" s="13">
        <v>29021.15</v>
      </c>
      <c r="H34" s="13">
        <f t="shared" si="0"/>
        <v>642271.35</v>
      </c>
    </row>
    <row r="35" spans="1:8" ht="12.75">
      <c r="A35" t="s">
        <v>235</v>
      </c>
      <c r="B35" s="2" t="s">
        <v>338</v>
      </c>
      <c r="C35" s="13">
        <v>2002885</v>
      </c>
      <c r="D35" s="13">
        <v>2080782.76</v>
      </c>
      <c r="E35" s="13">
        <v>0</v>
      </c>
      <c r="F35" s="13">
        <v>0</v>
      </c>
      <c r="G35" s="13">
        <v>114537.38</v>
      </c>
      <c r="H35" s="13">
        <f t="shared" si="0"/>
        <v>1966245.38</v>
      </c>
    </row>
    <row r="36" spans="1:8" ht="12.75">
      <c r="A36" t="s">
        <v>236</v>
      </c>
      <c r="B36" s="2">
        <v>2</v>
      </c>
      <c r="C36" s="13">
        <v>670790</v>
      </c>
      <c r="D36" s="13">
        <v>664183.73</v>
      </c>
      <c r="E36" s="13">
        <v>0</v>
      </c>
      <c r="F36" s="13">
        <v>0</v>
      </c>
      <c r="G36" s="13">
        <v>330379.75</v>
      </c>
      <c r="H36" s="13">
        <f t="shared" si="0"/>
        <v>333803.98</v>
      </c>
    </row>
    <row r="37" spans="1:8" ht="12.75">
      <c r="A37" t="s">
        <v>264</v>
      </c>
      <c r="B37" s="2">
        <v>2</v>
      </c>
      <c r="C37" s="13">
        <v>440187.5</v>
      </c>
      <c r="D37" s="13">
        <v>440187.5</v>
      </c>
      <c r="E37" s="13">
        <v>0</v>
      </c>
      <c r="F37" s="13">
        <v>0</v>
      </c>
      <c r="G37" s="13">
        <v>137977.89</v>
      </c>
      <c r="H37" s="13">
        <f t="shared" si="0"/>
        <v>302209.61</v>
      </c>
    </row>
    <row r="38" spans="1:8" ht="12.75">
      <c r="A38" t="s">
        <v>258</v>
      </c>
      <c r="B38" s="2">
        <v>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0"/>
        <v>0</v>
      </c>
    </row>
    <row r="39" spans="1:8" ht="12.75">
      <c r="A39" t="s">
        <v>157</v>
      </c>
      <c r="B39" s="2">
        <v>2</v>
      </c>
      <c r="C39" s="13">
        <v>3331203</v>
      </c>
      <c r="D39" s="13">
        <v>3331203</v>
      </c>
      <c r="E39" s="13">
        <v>0</v>
      </c>
      <c r="F39" s="13">
        <v>1977480</v>
      </c>
      <c r="G39" s="13">
        <v>1283825.5</v>
      </c>
      <c r="H39" s="13">
        <f t="shared" si="0"/>
        <v>69897.5</v>
      </c>
    </row>
    <row r="40" spans="1:8" ht="12.75">
      <c r="A40" t="s">
        <v>237</v>
      </c>
      <c r="B40" s="2" t="s">
        <v>340</v>
      </c>
      <c r="C40" s="13">
        <v>615383.53</v>
      </c>
      <c r="D40" s="13">
        <v>613759.25</v>
      </c>
      <c r="E40" s="13">
        <v>0</v>
      </c>
      <c r="F40" s="13">
        <v>0</v>
      </c>
      <c r="G40" s="13">
        <v>575184.11</v>
      </c>
      <c r="H40" s="13">
        <f t="shared" si="0"/>
        <v>38575.140000000014</v>
      </c>
    </row>
    <row r="41" spans="1:8" ht="12.75">
      <c r="A41" t="s">
        <v>298</v>
      </c>
      <c r="B41" s="2">
        <v>9</v>
      </c>
      <c r="C41" s="13">
        <v>2133.39</v>
      </c>
      <c r="D41" s="13">
        <v>2133.39</v>
      </c>
      <c r="E41" s="13">
        <v>0</v>
      </c>
      <c r="F41" s="13">
        <v>0</v>
      </c>
      <c r="G41" s="13">
        <v>-559.61</v>
      </c>
      <c r="H41" s="13">
        <f t="shared" si="0"/>
        <v>2693</v>
      </c>
    </row>
    <row r="42" spans="1:8" ht="12.75">
      <c r="A42" t="s">
        <v>299</v>
      </c>
      <c r="B42" s="2">
        <v>2</v>
      </c>
      <c r="C42" s="13">
        <v>243341.52</v>
      </c>
      <c r="D42" s="13">
        <v>0</v>
      </c>
      <c r="E42" s="13">
        <v>0</v>
      </c>
      <c r="F42" s="13">
        <v>0</v>
      </c>
      <c r="G42" s="13">
        <v>0</v>
      </c>
      <c r="H42" s="13">
        <f t="shared" si="0"/>
        <v>0</v>
      </c>
    </row>
    <row r="43" spans="4:8" ht="12.75">
      <c r="D43" s="13" t="s">
        <v>9</v>
      </c>
      <c r="F43" s="13" t="s">
        <v>9</v>
      </c>
      <c r="H43" s="13" t="s">
        <v>9</v>
      </c>
    </row>
    <row r="44" spans="1:8" ht="12.75">
      <c r="A44" s="47" t="s">
        <v>105</v>
      </c>
      <c r="H44" s="13" t="s">
        <v>9</v>
      </c>
    </row>
    <row r="45" spans="1:8" ht="12.75">
      <c r="A45" t="s">
        <v>300</v>
      </c>
      <c r="B45" s="2">
        <v>8</v>
      </c>
      <c r="C45" s="13">
        <v>0</v>
      </c>
      <c r="D45" s="13">
        <v>719950</v>
      </c>
      <c r="E45" s="13">
        <v>0</v>
      </c>
      <c r="F45" s="13">
        <v>0</v>
      </c>
      <c r="G45" s="13">
        <v>0</v>
      </c>
      <c r="H45" s="13">
        <f t="shared" si="0"/>
        <v>719950</v>
      </c>
    </row>
    <row r="46" spans="1:8" ht="12.75">
      <c r="A46" t="s">
        <v>301</v>
      </c>
      <c r="B46" s="2">
        <v>8</v>
      </c>
      <c r="C46" s="13">
        <v>0</v>
      </c>
      <c r="D46" s="13">
        <v>719950</v>
      </c>
      <c r="E46" s="13">
        <v>0</v>
      </c>
      <c r="F46" s="13">
        <v>719000</v>
      </c>
      <c r="G46" s="13">
        <v>0</v>
      </c>
      <c r="H46" s="13">
        <f t="shared" si="0"/>
        <v>950</v>
      </c>
    </row>
    <row r="47" spans="1:8" ht="12.75">
      <c r="A47" s="78" t="s">
        <v>351</v>
      </c>
      <c r="B47" s="2">
        <v>2</v>
      </c>
      <c r="C47" s="13">
        <v>200000</v>
      </c>
      <c r="D47" s="13">
        <v>200000</v>
      </c>
      <c r="E47" s="13">
        <v>0</v>
      </c>
      <c r="F47" s="13">
        <v>4255.76</v>
      </c>
      <c r="G47" s="13">
        <v>0</v>
      </c>
      <c r="H47" s="13">
        <f t="shared" si="0"/>
        <v>195744.24</v>
      </c>
    </row>
    <row r="48" spans="1:8" ht="12.75">
      <c r="A48" t="s">
        <v>302</v>
      </c>
      <c r="B48" s="2">
        <v>10</v>
      </c>
      <c r="C48" s="13">
        <v>1350000</v>
      </c>
      <c r="D48" s="13">
        <v>1376445.94</v>
      </c>
      <c r="E48" s="13">
        <v>1688.25</v>
      </c>
      <c r="F48" s="13">
        <v>142736.51</v>
      </c>
      <c r="G48" s="13">
        <v>1032310.57</v>
      </c>
      <c r="H48" s="13">
        <f t="shared" si="0"/>
        <v>199710.61</v>
      </c>
    </row>
    <row r="49" spans="1:8" ht="12.75" hidden="1">
      <c r="A49" t="s">
        <v>161</v>
      </c>
      <c r="H49" s="13">
        <f t="shared" si="0"/>
        <v>0</v>
      </c>
    </row>
    <row r="50" spans="1:8" ht="12.75" hidden="1">
      <c r="A50" t="s">
        <v>162</v>
      </c>
      <c r="H50" s="13">
        <f t="shared" si="0"/>
        <v>0</v>
      </c>
    </row>
    <row r="51" spans="1:8" ht="12.75" hidden="1">
      <c r="A51" t="s">
        <v>163</v>
      </c>
      <c r="H51" s="13">
        <f t="shared" si="0"/>
        <v>0</v>
      </c>
    </row>
    <row r="52" spans="1:8" ht="12.75" hidden="1">
      <c r="A52" t="s">
        <v>164</v>
      </c>
      <c r="H52" s="13">
        <f t="shared" si="0"/>
        <v>0</v>
      </c>
    </row>
    <row r="53" spans="1:8" ht="12.75">
      <c r="A53" t="s">
        <v>303</v>
      </c>
      <c r="B53" s="2">
        <v>2</v>
      </c>
      <c r="C53" s="13">
        <v>100</v>
      </c>
      <c r="D53" s="13">
        <v>1</v>
      </c>
      <c r="E53" s="13">
        <v>0</v>
      </c>
      <c r="F53" s="13">
        <v>0</v>
      </c>
      <c r="G53" s="13">
        <v>0</v>
      </c>
      <c r="H53" s="13">
        <v>1</v>
      </c>
    </row>
    <row r="54" spans="1:8" ht="12.75">
      <c r="A54" t="s">
        <v>304</v>
      </c>
      <c r="B54" s="2">
        <v>2</v>
      </c>
      <c r="C54" s="13">
        <v>43412.56</v>
      </c>
      <c r="D54" s="13">
        <v>1.56</v>
      </c>
      <c r="E54" s="13">
        <v>0</v>
      </c>
      <c r="F54" s="13">
        <v>0</v>
      </c>
      <c r="G54" s="13">
        <v>0</v>
      </c>
      <c r="H54" s="13">
        <f t="shared" si="0"/>
        <v>1.56</v>
      </c>
    </row>
    <row r="55" spans="1:8" ht="12.75">
      <c r="A55" t="s">
        <v>305</v>
      </c>
      <c r="B55" s="2">
        <v>2</v>
      </c>
      <c r="C55" s="13">
        <v>100000</v>
      </c>
      <c r="D55" s="13">
        <v>100026.96</v>
      </c>
      <c r="E55" s="13">
        <v>92045.16</v>
      </c>
      <c r="F55" s="13">
        <v>3360.4</v>
      </c>
      <c r="G55" s="13">
        <v>4621.4</v>
      </c>
      <c r="H55" s="13">
        <f t="shared" si="0"/>
        <v>3.637978807091713E-12</v>
      </c>
    </row>
    <row r="56" spans="1:8" ht="12.75">
      <c r="A56" t="s">
        <v>306</v>
      </c>
      <c r="B56" s="2">
        <v>2</v>
      </c>
      <c r="C56" s="13">
        <v>160000</v>
      </c>
      <c r="D56" s="13">
        <v>80973.04</v>
      </c>
      <c r="E56" s="13">
        <v>0</v>
      </c>
      <c r="F56" s="13">
        <v>78114.79</v>
      </c>
      <c r="G56" s="13">
        <v>2858.25</v>
      </c>
      <c r="H56" s="13">
        <f t="shared" si="0"/>
        <v>0</v>
      </c>
    </row>
    <row r="57" spans="1:8" ht="12.75">
      <c r="A57" t="s">
        <v>307</v>
      </c>
      <c r="B57" s="2">
        <v>2</v>
      </c>
      <c r="C57" s="13">
        <v>210000</v>
      </c>
      <c r="D57" s="13">
        <v>101165</v>
      </c>
      <c r="E57" s="13">
        <v>0</v>
      </c>
      <c r="F57" s="13">
        <v>96634.69</v>
      </c>
      <c r="G57" s="13">
        <v>4530.31</v>
      </c>
      <c r="H57" s="82">
        <v>0</v>
      </c>
    </row>
    <row r="58" spans="1:8" ht="12.75">
      <c r="A58" t="s">
        <v>308</v>
      </c>
      <c r="B58" s="2" t="s">
        <v>340</v>
      </c>
      <c r="C58" s="13">
        <v>2640100</v>
      </c>
      <c r="D58" s="13">
        <v>456000</v>
      </c>
      <c r="E58" s="13">
        <v>0</v>
      </c>
      <c r="F58" s="13">
        <v>0</v>
      </c>
      <c r="G58" s="13">
        <v>0</v>
      </c>
      <c r="H58" s="13">
        <f t="shared" si="0"/>
        <v>456000</v>
      </c>
    </row>
    <row r="59" spans="1:8" ht="12.75">
      <c r="A59" t="s">
        <v>309</v>
      </c>
      <c r="B59" s="2">
        <v>3</v>
      </c>
      <c r="C59" s="13">
        <v>270200</v>
      </c>
      <c r="D59" s="13">
        <v>270777.14</v>
      </c>
      <c r="E59" s="13">
        <v>0</v>
      </c>
      <c r="F59" s="13">
        <v>25358</v>
      </c>
      <c r="G59" s="13">
        <v>151376.14</v>
      </c>
      <c r="H59" s="13">
        <v>94043</v>
      </c>
    </row>
    <row r="60" spans="1:8" ht="12.75">
      <c r="A60" t="s">
        <v>310</v>
      </c>
      <c r="B60" s="2">
        <v>2</v>
      </c>
      <c r="C60" s="13">
        <v>200000</v>
      </c>
      <c r="D60" s="13">
        <v>256595</v>
      </c>
      <c r="E60" s="13">
        <v>0</v>
      </c>
      <c r="F60" s="13">
        <v>240345</v>
      </c>
      <c r="G60" s="13">
        <v>16250</v>
      </c>
      <c r="H60" s="13">
        <f t="shared" si="0"/>
        <v>0</v>
      </c>
    </row>
    <row r="61" spans="1:8" ht="12.75">
      <c r="A61" t="s">
        <v>311</v>
      </c>
      <c r="B61" s="2">
        <v>9</v>
      </c>
      <c r="C61" s="13">
        <v>61884.49</v>
      </c>
      <c r="D61" s="13">
        <v>61884.49</v>
      </c>
      <c r="E61" s="13">
        <v>0</v>
      </c>
      <c r="F61" s="13">
        <v>0</v>
      </c>
      <c r="G61" s="13">
        <v>0</v>
      </c>
      <c r="H61" s="13">
        <f>SUM(D61-E61-F61-G61)</f>
        <v>61884.49</v>
      </c>
    </row>
    <row r="62" spans="1:8" ht="12.75">
      <c r="A62" t="s">
        <v>312</v>
      </c>
      <c r="B62" s="2">
        <v>2</v>
      </c>
      <c r="C62" s="13">
        <v>652430</v>
      </c>
      <c r="D62" s="13">
        <v>652430</v>
      </c>
      <c r="E62" s="13">
        <v>0</v>
      </c>
      <c r="F62" s="13">
        <v>0</v>
      </c>
      <c r="G62" s="13">
        <v>388985.12</v>
      </c>
      <c r="H62" s="13">
        <f>SUM(D62-E62-F62-G62)</f>
        <v>263444.88</v>
      </c>
    </row>
    <row r="63" spans="1:8" ht="12.75">
      <c r="A63" t="s">
        <v>9</v>
      </c>
      <c r="D63" s="13" t="s">
        <v>9</v>
      </c>
      <c r="H63" s="13" t="s">
        <v>9</v>
      </c>
    </row>
    <row r="64" spans="1:8" ht="12.75">
      <c r="A64" t="s">
        <v>9</v>
      </c>
      <c r="C64" s="13">
        <f>SUM(C10:C62)</f>
        <v>58714105.56</v>
      </c>
      <c r="D64" s="13">
        <f>SUM(D9:D62)</f>
        <v>67157124.35</v>
      </c>
      <c r="E64" s="13">
        <f>SUM(E9:E62)</f>
        <v>182659.33000000002</v>
      </c>
      <c r="F64" s="13">
        <f>SUM(F9:F62)</f>
        <v>29063189.13</v>
      </c>
      <c r="G64" s="13">
        <f>SUM(G9:G62)</f>
        <v>26311130.09</v>
      </c>
      <c r="H64" s="13">
        <f>SUM(H9:H62)</f>
        <v>11600145.8</v>
      </c>
    </row>
    <row r="66" ht="12.75">
      <c r="A66" s="47" t="s">
        <v>156</v>
      </c>
    </row>
    <row r="67" spans="1:8" ht="12.75">
      <c r="A67" t="s">
        <v>138</v>
      </c>
      <c r="C67" s="31">
        <v>8399806.05</v>
      </c>
      <c r="D67" s="31">
        <v>6653986</v>
      </c>
      <c r="E67" s="31">
        <v>0</v>
      </c>
      <c r="F67" s="31">
        <v>13177</v>
      </c>
      <c r="G67" s="31">
        <v>150017.15</v>
      </c>
      <c r="H67" s="31">
        <f>SUM(D67-E67-F67-G67)</f>
        <v>6490791.85</v>
      </c>
    </row>
    <row r="69" spans="1:8" ht="13.5" thickBot="1">
      <c r="A69" s="47" t="s">
        <v>3</v>
      </c>
      <c r="B69" s="44"/>
      <c r="C69" s="57">
        <f aca="true" t="shared" si="1" ref="C69:H69">SUM(C64+C67)</f>
        <v>67113911.61</v>
      </c>
      <c r="D69" s="57">
        <f t="shared" si="1"/>
        <v>73811110.35</v>
      </c>
      <c r="E69" s="57">
        <f t="shared" si="1"/>
        <v>182659.33000000002</v>
      </c>
      <c r="F69" s="57">
        <f t="shared" si="1"/>
        <v>29076366.13</v>
      </c>
      <c r="G69" s="57">
        <f t="shared" si="1"/>
        <v>26461147.24</v>
      </c>
      <c r="H69" s="57">
        <f t="shared" si="1"/>
        <v>18090937.65</v>
      </c>
    </row>
    <row r="70" spans="1:8" ht="13.5" thickTop="1">
      <c r="A70" s="47"/>
      <c r="B70" s="44"/>
      <c r="C70" s="58"/>
      <c r="D70" s="58"/>
      <c r="E70" s="58"/>
      <c r="F70" s="58"/>
      <c r="G70" s="58"/>
      <c r="H70" s="58"/>
    </row>
    <row r="71" spans="1:8" ht="12.75">
      <c r="A71" s="47"/>
      <c r="B71" s="44"/>
      <c r="C71" s="58"/>
      <c r="D71" s="58"/>
      <c r="E71" s="58"/>
      <c r="F71" s="58"/>
      <c r="G71" s="58"/>
      <c r="H71" s="58"/>
    </row>
    <row r="72" spans="1:8" ht="12.75">
      <c r="A72" s="47"/>
      <c r="B72" s="44"/>
      <c r="C72" s="58"/>
      <c r="D72" s="58"/>
      <c r="E72" s="58"/>
      <c r="F72" s="58"/>
      <c r="G72" s="58"/>
      <c r="H72" s="58"/>
    </row>
    <row r="73" spans="1:7" ht="12.75">
      <c r="A73" s="95" t="s">
        <v>179</v>
      </c>
      <c r="B73" s="95"/>
      <c r="C73" s="95"/>
      <c r="D73" s="95"/>
      <c r="E73" s="95"/>
      <c r="F73" s="95"/>
      <c r="G73" s="95"/>
    </row>
    <row r="74" spans="1:7" ht="12.75">
      <c r="A74" s="95"/>
      <c r="B74" s="95"/>
      <c r="C74" s="95"/>
      <c r="D74" s="95"/>
      <c r="E74" s="95"/>
      <c r="F74" s="95"/>
      <c r="G74" s="95"/>
    </row>
    <row r="76" spans="1:7" ht="12.75">
      <c r="A76" s="95"/>
      <c r="B76" s="95"/>
      <c r="C76" s="95"/>
      <c r="D76" s="95"/>
      <c r="E76" s="95"/>
      <c r="F76" s="95"/>
      <c r="G76" s="95"/>
    </row>
    <row r="77" ht="12.75">
      <c r="B77" s="13"/>
    </row>
    <row r="78" spans="2:3" ht="12.75">
      <c r="B78" s="22"/>
      <c r="C78" s="19"/>
    </row>
    <row r="79" spans="2:3" ht="12.75">
      <c r="B79" s="19"/>
      <c r="C79" s="19"/>
    </row>
    <row r="80" spans="2:3" ht="12.75">
      <c r="B80" s="19"/>
      <c r="C80" s="19"/>
    </row>
    <row r="81" spans="2:3" ht="12.75">
      <c r="B81" s="19"/>
      <c r="C81" s="19"/>
    </row>
    <row r="82" spans="2:3" ht="12.75">
      <c r="B82" s="19"/>
      <c r="C82" s="19"/>
    </row>
    <row r="83" spans="2:3" ht="12.75">
      <c r="B83" s="22"/>
      <c r="C83" s="19"/>
    </row>
    <row r="84" spans="2:3" ht="12.75">
      <c r="B84" s="22"/>
      <c r="C84" s="19"/>
    </row>
    <row r="85" spans="2:3" ht="12.75">
      <c r="B85" s="22"/>
      <c r="C85" s="19"/>
    </row>
    <row r="86" spans="2:3" ht="12.75">
      <c r="B86" s="22"/>
      <c r="C86" s="19"/>
    </row>
    <row r="87" spans="2:3" ht="12.75">
      <c r="B87" s="22"/>
      <c r="C87" s="19"/>
    </row>
    <row r="88" spans="2:3" ht="12.75">
      <c r="B88" s="22"/>
      <c r="C88" s="19"/>
    </row>
    <row r="89" spans="2:3" ht="12.75">
      <c r="B89" s="22"/>
      <c r="C89" s="19"/>
    </row>
    <row r="90" spans="2:3" ht="12.75">
      <c r="B90" s="22"/>
      <c r="C90" s="19"/>
    </row>
    <row r="91" spans="2:3" ht="12.75">
      <c r="B91" s="22"/>
      <c r="C91" s="19"/>
    </row>
    <row r="92" spans="2:3" ht="12.75">
      <c r="B92" s="22"/>
      <c r="C92" s="19"/>
    </row>
    <row r="93" spans="2:3" ht="12.75">
      <c r="B93" s="22"/>
      <c r="C93" s="19"/>
    </row>
    <row r="94" spans="2:3" ht="12.75">
      <c r="B94" s="22"/>
      <c r="C94" s="19"/>
    </row>
    <row r="95" spans="2:3" ht="12.75">
      <c r="B95" s="22"/>
      <c r="C95" s="19"/>
    </row>
    <row r="96" spans="2:3" ht="12.75">
      <c r="B96" s="22"/>
      <c r="C96" s="19"/>
    </row>
    <row r="97" spans="2:3" ht="12.75">
      <c r="B97" s="22"/>
      <c r="C97" s="19"/>
    </row>
    <row r="98" spans="2:3" ht="12.75">
      <c r="B98" s="22"/>
      <c r="C98" s="19"/>
    </row>
    <row r="99" spans="2:3" ht="12.75">
      <c r="B99" s="22"/>
      <c r="C99" s="19"/>
    </row>
    <row r="100" spans="2:3" ht="12.75">
      <c r="B100" s="22"/>
      <c r="C100" s="19"/>
    </row>
    <row r="101" spans="2:3" ht="12.75">
      <c r="B101" s="22"/>
      <c r="C101" s="19"/>
    </row>
    <row r="102" spans="2:3" ht="12.75">
      <c r="B102" s="22"/>
      <c r="C102" s="19"/>
    </row>
    <row r="103" spans="2:3" ht="12.75">
      <c r="B103" s="22"/>
      <c r="C103" s="19"/>
    </row>
    <row r="104" spans="2:3" ht="12.75">
      <c r="B104" s="22"/>
      <c r="C104" s="19"/>
    </row>
    <row r="105" spans="2:3" ht="12.75">
      <c r="B105" s="22"/>
      <c r="C105" s="19"/>
    </row>
    <row r="106" spans="2:3" ht="12.75">
      <c r="B106" s="22"/>
      <c r="C106" s="19"/>
    </row>
    <row r="107" spans="3:4" ht="12.75">
      <c r="C107" s="22"/>
      <c r="D107" s="22"/>
    </row>
    <row r="108" spans="3:4" ht="12.75">
      <c r="C108" s="22"/>
      <c r="D108" s="22"/>
    </row>
    <row r="109" spans="3:4" ht="12.75">
      <c r="C109" s="22"/>
      <c r="D109" s="22"/>
    </row>
  </sheetData>
  <sheetProtection sheet="1" objects="1" scenarios="1"/>
  <mergeCells count="8">
    <mergeCell ref="A74:G74"/>
    <mergeCell ref="A76:G76"/>
    <mergeCell ref="A73:G73"/>
    <mergeCell ref="A1:H1"/>
    <mergeCell ref="A2:H2"/>
    <mergeCell ref="A3:H3"/>
    <mergeCell ref="A4:H4"/>
    <mergeCell ref="A5:H5"/>
  </mergeCells>
  <printOptions gridLines="1" horizontalCentered="1"/>
  <pageMargins left="0" right="0" top="0.7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29.8515625" style="0" bestFit="1" customWidth="1"/>
    <col min="3" max="3" width="2.00390625" style="0" bestFit="1" customWidth="1"/>
    <col min="4" max="4" width="13.28125" style="21" bestFit="1" customWidth="1"/>
    <col min="5" max="5" width="2.00390625" style="21" bestFit="1" customWidth="1"/>
    <col min="6" max="6" width="16.421875" style="21" bestFit="1" customWidth="1"/>
    <col min="7" max="7" width="2.00390625" style="21" bestFit="1" customWidth="1"/>
    <col min="8" max="8" width="14.7109375" style="0" customWidth="1"/>
    <col min="9" max="9" width="15.421875" style="0" customWidth="1"/>
  </cols>
  <sheetData>
    <row r="1" spans="1:8" ht="15.75">
      <c r="A1" s="85" t="s">
        <v>352</v>
      </c>
      <c r="B1" s="85"/>
      <c r="C1" s="85"/>
      <c r="D1" s="85"/>
      <c r="E1" s="85"/>
      <c r="F1" s="85"/>
      <c r="G1" s="85"/>
      <c r="H1" s="85"/>
    </row>
    <row r="2" spans="1:8" ht="15.75">
      <c r="A2" s="85" t="s">
        <v>362</v>
      </c>
      <c r="B2" s="85"/>
      <c r="C2" s="85"/>
      <c r="D2" s="85"/>
      <c r="E2" s="85"/>
      <c r="F2" s="85"/>
      <c r="G2" s="85"/>
      <c r="H2" s="85"/>
    </row>
    <row r="3" spans="1:8" ht="15.75">
      <c r="A3" s="85" t="s">
        <v>363</v>
      </c>
      <c r="B3" s="85"/>
      <c r="C3" s="85"/>
      <c r="D3" s="85"/>
      <c r="E3" s="85"/>
      <c r="F3" s="85"/>
      <c r="G3" s="85"/>
      <c r="H3" s="85"/>
    </row>
    <row r="4" spans="1:8" ht="15.75">
      <c r="A4" s="85" t="s">
        <v>355</v>
      </c>
      <c r="B4" s="85"/>
      <c r="C4" s="85"/>
      <c r="D4" s="85"/>
      <c r="E4" s="85"/>
      <c r="F4" s="85"/>
      <c r="G4" s="85"/>
      <c r="H4" s="85"/>
    </row>
    <row r="5" spans="1:8" ht="12.75">
      <c r="A5" s="91"/>
      <c r="B5" s="91"/>
      <c r="C5" s="91"/>
      <c r="D5" s="91"/>
      <c r="E5" s="91"/>
      <c r="F5" s="91"/>
      <c r="G5" s="91"/>
      <c r="H5" s="91"/>
    </row>
    <row r="6" spans="1:8" ht="12.75">
      <c r="A6" s="91"/>
      <c r="B6" s="91"/>
      <c r="C6" s="91"/>
      <c r="D6" s="91"/>
      <c r="E6" s="91"/>
      <c r="F6" s="91"/>
      <c r="G6" s="91"/>
      <c r="H6" s="91"/>
    </row>
    <row r="7" spans="2:8" ht="12.75">
      <c r="B7" s="47" t="s">
        <v>165</v>
      </c>
      <c r="D7" s="74" t="s">
        <v>166</v>
      </c>
      <c r="E7" s="74"/>
      <c r="F7" s="74" t="s">
        <v>167</v>
      </c>
      <c r="G7" s="74"/>
      <c r="H7" s="44" t="s">
        <v>168</v>
      </c>
    </row>
    <row r="8" spans="4:8" ht="12.75">
      <c r="D8" s="75" t="s">
        <v>342</v>
      </c>
      <c r="E8" s="75"/>
      <c r="F8" s="74" t="s">
        <v>343</v>
      </c>
      <c r="G8" s="74"/>
      <c r="H8" s="44" t="s">
        <v>169</v>
      </c>
    </row>
    <row r="9" spans="4:5" ht="12.75">
      <c r="D9" s="20"/>
      <c r="E9" s="20"/>
    </row>
    <row r="10" spans="1:8" ht="12.75">
      <c r="A10">
        <v>3172</v>
      </c>
      <c r="B10" t="s">
        <v>252</v>
      </c>
      <c r="C10" t="s">
        <v>9</v>
      </c>
      <c r="D10" s="21">
        <v>11328511.67</v>
      </c>
      <c r="E10" t="s">
        <v>9</v>
      </c>
      <c r="F10" s="21">
        <v>640325.42</v>
      </c>
      <c r="G10" t="s">
        <v>9</v>
      </c>
      <c r="H10" s="21">
        <f aca="true" t="shared" si="0" ref="H10:H16">SUM(D10:F10)</f>
        <v>11968837.09</v>
      </c>
    </row>
    <row r="11" spans="1:8" ht="12.75">
      <c r="A11">
        <v>3174</v>
      </c>
      <c r="B11" t="s">
        <v>278</v>
      </c>
      <c r="D11" s="21">
        <v>1347215.02</v>
      </c>
      <c r="E11"/>
      <c r="F11" s="21">
        <v>432465.89</v>
      </c>
      <c r="G11"/>
      <c r="H11" s="21">
        <f t="shared" si="0"/>
        <v>1779680.9100000001</v>
      </c>
    </row>
    <row r="12" spans="1:8" ht="12.75">
      <c r="A12">
        <v>3204</v>
      </c>
      <c r="B12" t="s">
        <v>254</v>
      </c>
      <c r="D12" s="21">
        <v>1380415.5</v>
      </c>
      <c r="F12" s="21">
        <v>14737857.32</v>
      </c>
      <c r="H12" s="21">
        <f t="shared" si="0"/>
        <v>16118272.82</v>
      </c>
    </row>
    <row r="13" spans="1:8" ht="12.75">
      <c r="A13">
        <v>3091</v>
      </c>
      <c r="B13" t="s">
        <v>192</v>
      </c>
      <c r="D13" s="20">
        <v>24395737.48</v>
      </c>
      <c r="E13" s="20"/>
      <c r="F13" s="21">
        <v>232599.2</v>
      </c>
      <c r="H13" s="21">
        <f t="shared" si="0"/>
        <v>24628336.68</v>
      </c>
    </row>
    <row r="14" spans="1:8" ht="12.75">
      <c r="A14">
        <v>3062</v>
      </c>
      <c r="B14" t="s">
        <v>253</v>
      </c>
      <c r="D14" s="20">
        <v>17900234.41</v>
      </c>
      <c r="E14" s="20"/>
      <c r="F14" s="21">
        <v>1737947.39</v>
      </c>
      <c r="H14" s="21">
        <f t="shared" si="0"/>
        <v>19638181.8</v>
      </c>
    </row>
    <row r="15" spans="1:8" ht="12.75">
      <c r="A15">
        <v>3602</v>
      </c>
      <c r="B15" t="s">
        <v>344</v>
      </c>
      <c r="C15" s="9" t="s">
        <v>9</v>
      </c>
      <c r="D15" s="36">
        <v>284060</v>
      </c>
      <c r="E15" s="36" t="s">
        <v>9</v>
      </c>
      <c r="F15" s="36">
        <v>22831871.36</v>
      </c>
      <c r="G15" s="36" t="s">
        <v>9</v>
      </c>
      <c r="H15" s="36">
        <f t="shared" si="0"/>
        <v>23115931.36</v>
      </c>
    </row>
    <row r="16" spans="1:8" ht="12.75">
      <c r="A16">
        <v>3884</v>
      </c>
      <c r="B16" t="s">
        <v>279</v>
      </c>
      <c r="D16" s="21">
        <v>1978455.46</v>
      </c>
      <c r="F16" s="21">
        <v>613759.25</v>
      </c>
      <c r="H16" s="21">
        <f t="shared" si="0"/>
        <v>2592214.71</v>
      </c>
    </row>
    <row r="17" spans="1:8" ht="12.75">
      <c r="A17" t="s">
        <v>9</v>
      </c>
      <c r="B17" t="s">
        <v>9</v>
      </c>
      <c r="C17" s="29"/>
      <c r="D17" s="30" t="s">
        <v>9</v>
      </c>
      <c r="E17" s="30"/>
      <c r="F17" s="30" t="s">
        <v>9</v>
      </c>
      <c r="G17" s="30"/>
      <c r="H17" s="30" t="s">
        <v>9</v>
      </c>
    </row>
    <row r="19" spans="3:9" ht="13.5" thickBot="1">
      <c r="C19" s="8" t="s">
        <v>255</v>
      </c>
      <c r="D19" s="23">
        <f>SUM(D10:D17)</f>
        <v>58614629.54</v>
      </c>
      <c r="E19" s="8" t="s">
        <v>255</v>
      </c>
      <c r="F19" s="23">
        <f>SUM(F10:F17)</f>
        <v>41226825.83</v>
      </c>
      <c r="G19" s="8" t="s">
        <v>255</v>
      </c>
      <c r="H19" s="23">
        <f>SUM(H10:H17)</f>
        <v>99841455.36999999</v>
      </c>
      <c r="I19" s="21" t="s">
        <v>9</v>
      </c>
    </row>
    <row r="20" ht="13.5" thickTop="1"/>
  </sheetData>
  <sheetProtection sheet="1" objects="1" scenarios="1"/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7.140625" style="0" bestFit="1" customWidth="1"/>
    <col min="3" max="3" width="16.57421875" style="0" customWidth="1"/>
    <col min="4" max="4" width="17.57421875" style="0" bestFit="1" customWidth="1"/>
    <col min="5" max="5" width="17.00390625" style="0" customWidth="1"/>
    <col min="6" max="6" width="3.421875" style="0" hidden="1" customWidth="1"/>
    <col min="7" max="7" width="10.7109375" style="0" bestFit="1" customWidth="1"/>
  </cols>
  <sheetData>
    <row r="1" spans="2:7" ht="15.75">
      <c r="B1" s="85" t="s">
        <v>352</v>
      </c>
      <c r="C1" s="85"/>
      <c r="D1" s="85"/>
      <c r="E1" s="85"/>
      <c r="F1" s="85"/>
      <c r="G1" s="85"/>
    </row>
    <row r="2" spans="2:7" ht="15.75">
      <c r="B2" s="85" t="s">
        <v>364</v>
      </c>
      <c r="C2" s="85"/>
      <c r="D2" s="85"/>
      <c r="E2" s="85"/>
      <c r="F2" s="85"/>
      <c r="G2" s="85"/>
    </row>
    <row r="3" spans="2:7" ht="15.75">
      <c r="B3" s="85" t="s">
        <v>355</v>
      </c>
      <c r="C3" s="85"/>
      <c r="D3" s="85"/>
      <c r="E3" s="85"/>
      <c r="F3" s="85"/>
      <c r="G3" s="85"/>
    </row>
    <row r="4" spans="2:7" ht="15.75">
      <c r="B4" s="90"/>
      <c r="C4" s="90"/>
      <c r="D4" s="90"/>
      <c r="E4" s="90"/>
      <c r="F4" s="90"/>
      <c r="G4" s="90"/>
    </row>
    <row r="5" spans="2:7" ht="15.75">
      <c r="B5" s="88"/>
      <c r="C5" s="88"/>
      <c r="D5" s="88"/>
      <c r="E5" s="88"/>
      <c r="F5" s="88"/>
      <c r="G5" s="88"/>
    </row>
    <row r="6" spans="2:7" ht="12.75">
      <c r="B6" s="47" t="s">
        <v>68</v>
      </c>
      <c r="C6" s="45" t="s">
        <v>98</v>
      </c>
      <c r="D6" s="45" t="s">
        <v>16</v>
      </c>
      <c r="E6" s="45" t="s">
        <v>69</v>
      </c>
      <c r="F6" s="45"/>
      <c r="G6" s="63" t="s">
        <v>70</v>
      </c>
    </row>
    <row r="7" spans="2:7" ht="12.75">
      <c r="B7" s="47"/>
      <c r="C7" s="45" t="s">
        <v>112</v>
      </c>
      <c r="D7" s="45" t="s">
        <v>20</v>
      </c>
      <c r="E7" s="45"/>
      <c r="F7" s="45"/>
      <c r="G7" s="63"/>
    </row>
    <row r="8" spans="3:7" ht="12.75">
      <c r="C8" s="1"/>
      <c r="D8" s="1"/>
      <c r="E8" s="1"/>
      <c r="F8" s="1"/>
      <c r="G8" s="7"/>
    </row>
    <row r="9" spans="2:7" ht="12.75">
      <c r="B9" s="47" t="s">
        <v>203</v>
      </c>
      <c r="C9" s="1"/>
      <c r="D9" s="1"/>
      <c r="E9" s="1"/>
      <c r="F9" s="1"/>
      <c r="G9" s="7"/>
    </row>
    <row r="10" spans="1:7" ht="12.75">
      <c r="A10">
        <v>3261</v>
      </c>
      <c r="B10" t="s">
        <v>202</v>
      </c>
      <c r="C10" s="1">
        <v>3033488</v>
      </c>
      <c r="D10" s="1">
        <v>3033488</v>
      </c>
      <c r="E10" s="1">
        <v>2157655.92</v>
      </c>
      <c r="F10" s="1"/>
      <c r="G10" s="24">
        <f>SUM(E10/D10)</f>
        <v>0.7112788710553659</v>
      </c>
    </row>
    <row r="11" spans="1:7" ht="12.75">
      <c r="A11">
        <v>3262</v>
      </c>
      <c r="B11" t="s">
        <v>134</v>
      </c>
      <c r="C11" s="1">
        <v>518772</v>
      </c>
      <c r="D11" s="1">
        <v>518772</v>
      </c>
      <c r="E11" s="1">
        <v>347466.05</v>
      </c>
      <c r="F11" s="1"/>
      <c r="G11" s="24">
        <f>SUM(E11/D11)</f>
        <v>0.6697856669211136</v>
      </c>
    </row>
    <row r="12" spans="1:7" ht="12.75">
      <c r="A12">
        <v>3265</v>
      </c>
      <c r="B12" t="s">
        <v>218</v>
      </c>
      <c r="C12" s="1">
        <v>635622</v>
      </c>
      <c r="D12" s="1">
        <v>635622</v>
      </c>
      <c r="E12" s="1">
        <v>0</v>
      </c>
      <c r="F12" s="1"/>
      <c r="G12" s="24">
        <f>SUM(E12/D12)</f>
        <v>0</v>
      </c>
    </row>
    <row r="13" spans="1:7" ht="12.75">
      <c r="A13">
        <v>3266</v>
      </c>
      <c r="B13" t="s">
        <v>219</v>
      </c>
      <c r="C13" s="10">
        <v>55348</v>
      </c>
      <c r="D13" s="10">
        <v>55348</v>
      </c>
      <c r="E13" s="10">
        <v>31447.26</v>
      </c>
      <c r="F13" s="10"/>
      <c r="G13" s="27">
        <f>SUM(E13/D13)</f>
        <v>0.5681733757317338</v>
      </c>
    </row>
    <row r="14" spans="2:8" ht="12.75">
      <c r="B14" s="47" t="s">
        <v>24</v>
      </c>
      <c r="C14" s="48">
        <f>SUM(C10:C13)</f>
        <v>4243230</v>
      </c>
      <c r="D14" s="48">
        <f>SUM(D10:D13)</f>
        <v>4243230</v>
      </c>
      <c r="E14" s="48">
        <f>SUM(E10:E13)</f>
        <v>2536569.2299999995</v>
      </c>
      <c r="F14" s="48"/>
      <c r="G14" s="64">
        <f>SUM(E14/D14)</f>
        <v>0.5977920664210989</v>
      </c>
      <c r="H14" t="s">
        <v>9</v>
      </c>
    </row>
    <row r="15" spans="3:7" ht="12.75">
      <c r="C15" s="1"/>
      <c r="D15" s="1"/>
      <c r="E15" s="1"/>
      <c r="F15" s="1"/>
      <c r="G15" s="7"/>
    </row>
    <row r="16" spans="2:7" ht="12.75">
      <c r="B16" s="47" t="s">
        <v>204</v>
      </c>
      <c r="C16" s="1"/>
      <c r="D16" s="1"/>
      <c r="E16" s="1"/>
      <c r="F16" s="1"/>
      <c r="G16" s="24"/>
    </row>
    <row r="17" spans="1:7" ht="12.75">
      <c r="A17">
        <v>3337</v>
      </c>
      <c r="B17" t="s">
        <v>170</v>
      </c>
      <c r="C17" s="1">
        <v>40215</v>
      </c>
      <c r="D17" s="1">
        <v>40215</v>
      </c>
      <c r="E17" s="1">
        <v>0</v>
      </c>
      <c r="F17" s="1"/>
      <c r="G17" s="24">
        <f>SUM(E17/D17)</f>
        <v>0</v>
      </c>
    </row>
    <row r="18" spans="1:7" ht="12.75">
      <c r="A18">
        <v>3338</v>
      </c>
      <c r="B18" t="s">
        <v>171</v>
      </c>
      <c r="C18" s="10">
        <v>53848</v>
      </c>
      <c r="D18" s="10">
        <v>53848</v>
      </c>
      <c r="E18" s="10">
        <v>31566</v>
      </c>
      <c r="F18" s="10"/>
      <c r="G18" s="27">
        <f>SUM(E18/D18)</f>
        <v>0.586205615807458</v>
      </c>
    </row>
    <row r="19" spans="2:8" ht="12.75">
      <c r="B19" s="47" t="s">
        <v>29</v>
      </c>
      <c r="C19" s="48">
        <f>SUM(C15:C18)</f>
        <v>94063</v>
      </c>
      <c r="D19" s="48">
        <f>SUM(D15:D18)</f>
        <v>94063</v>
      </c>
      <c r="E19" s="48">
        <f>SUM(E15:E18)</f>
        <v>31566</v>
      </c>
      <c r="F19" s="48"/>
      <c r="G19" s="64">
        <f>SUM(E19/D19)</f>
        <v>0.3355835982267204</v>
      </c>
      <c r="H19" t="s">
        <v>9</v>
      </c>
    </row>
    <row r="20" spans="3:7" ht="12.75">
      <c r="C20" s="1"/>
      <c r="D20" s="1"/>
      <c r="E20" s="1"/>
      <c r="F20" s="1"/>
      <c r="G20" s="24"/>
    </row>
    <row r="21" spans="2:7" ht="12.75">
      <c r="B21" s="47" t="s">
        <v>73</v>
      </c>
      <c r="C21" s="1"/>
      <c r="D21" s="1"/>
      <c r="E21" s="1"/>
      <c r="F21" s="1"/>
      <c r="G21" s="24"/>
    </row>
    <row r="22" spans="1:7" ht="12.75">
      <c r="A22">
        <v>3430</v>
      </c>
      <c r="B22" t="s">
        <v>152</v>
      </c>
      <c r="C22" s="1">
        <v>41635</v>
      </c>
      <c r="D22" s="1">
        <v>121635</v>
      </c>
      <c r="E22" s="1">
        <v>88759.14</v>
      </c>
      <c r="F22" s="1"/>
      <c r="G22" s="24">
        <f aca="true" t="shared" si="0" ref="G22:G27">SUM(E22/D22)</f>
        <v>0.7297171044518437</v>
      </c>
    </row>
    <row r="23" spans="1:7" ht="12.75">
      <c r="A23">
        <v>3451</v>
      </c>
      <c r="B23" t="s">
        <v>113</v>
      </c>
      <c r="C23" s="1">
        <v>4002824</v>
      </c>
      <c r="D23" s="1">
        <v>3402824</v>
      </c>
      <c r="E23" s="1">
        <v>2738348.84</v>
      </c>
      <c r="F23" s="1"/>
      <c r="G23" s="24">
        <f t="shared" si="0"/>
        <v>0.8047283197720481</v>
      </c>
    </row>
    <row r="24" spans="1:7" ht="12.75">
      <c r="A24">
        <v>3452</v>
      </c>
      <c r="B24" t="s">
        <v>114</v>
      </c>
      <c r="C24" s="1">
        <v>195261</v>
      </c>
      <c r="D24" s="1">
        <v>795261</v>
      </c>
      <c r="E24" s="1">
        <v>676848.46</v>
      </c>
      <c r="F24" s="1"/>
      <c r="G24" s="24">
        <f t="shared" si="0"/>
        <v>0.8511022922034401</v>
      </c>
    </row>
    <row r="25" spans="1:7" ht="12.75">
      <c r="A25">
        <v>3453</v>
      </c>
      <c r="B25" t="s">
        <v>115</v>
      </c>
      <c r="C25" s="1">
        <v>206242</v>
      </c>
      <c r="D25" s="1">
        <v>206242</v>
      </c>
      <c r="E25" s="1">
        <v>154529.47</v>
      </c>
      <c r="F25" s="1"/>
      <c r="G25" s="24">
        <f t="shared" si="0"/>
        <v>0.7492628562562427</v>
      </c>
    </row>
    <row r="26" spans="1:7" ht="12.75">
      <c r="A26">
        <v>3454</v>
      </c>
      <c r="B26" t="s">
        <v>116</v>
      </c>
      <c r="C26" s="1">
        <v>194873.99</v>
      </c>
      <c r="D26" s="1">
        <v>194873.99</v>
      </c>
      <c r="E26" s="1">
        <v>173648.98</v>
      </c>
      <c r="F26" s="1"/>
      <c r="G26" s="24">
        <f t="shared" si="0"/>
        <v>0.8910834124143505</v>
      </c>
    </row>
    <row r="27" spans="1:7" ht="12.75">
      <c r="A27">
        <v>3455</v>
      </c>
      <c r="B27" t="s">
        <v>117</v>
      </c>
      <c r="C27" s="1">
        <v>24776.01</v>
      </c>
      <c r="D27" s="1">
        <v>24776.01</v>
      </c>
      <c r="E27" s="1">
        <v>19849.45</v>
      </c>
      <c r="F27" s="1"/>
      <c r="G27" s="24">
        <f t="shared" si="0"/>
        <v>0.8011560376347928</v>
      </c>
    </row>
    <row r="28" spans="1:7" ht="12.75">
      <c r="A28">
        <v>3490</v>
      </c>
      <c r="B28" t="s">
        <v>256</v>
      </c>
      <c r="C28" s="1">
        <v>0</v>
      </c>
      <c r="D28" s="1">
        <v>0</v>
      </c>
      <c r="E28" s="1">
        <v>1078.68</v>
      </c>
      <c r="F28" s="1"/>
      <c r="G28" s="24">
        <v>0</v>
      </c>
    </row>
    <row r="29" spans="1:7" ht="12.75">
      <c r="A29">
        <v>3497</v>
      </c>
      <c r="B29" t="s">
        <v>265</v>
      </c>
      <c r="C29" s="10">
        <v>0</v>
      </c>
      <c r="D29" s="10">
        <v>0</v>
      </c>
      <c r="E29" s="10">
        <v>0</v>
      </c>
      <c r="F29" s="10"/>
      <c r="G29" s="27">
        <v>0</v>
      </c>
    </row>
    <row r="30" spans="2:7" ht="12.75">
      <c r="B30" s="47" t="s">
        <v>33</v>
      </c>
      <c r="C30" s="48">
        <f>SUM(C22:C29)</f>
        <v>4665612</v>
      </c>
      <c r="D30" s="48">
        <f>SUM(D22:D29)</f>
        <v>4745612</v>
      </c>
      <c r="E30" s="48">
        <f>SUM(E22:E29)</f>
        <v>3853063.0200000005</v>
      </c>
      <c r="F30" s="48"/>
      <c r="G30" s="64">
        <f>SUM(E30/D30)</f>
        <v>0.8119212063691681</v>
      </c>
    </row>
    <row r="31" spans="3:7" ht="12.75">
      <c r="C31" s="1"/>
      <c r="D31" s="1"/>
      <c r="E31" s="1"/>
      <c r="F31" s="1"/>
      <c r="G31" s="24"/>
    </row>
    <row r="32" spans="3:7" ht="12.75">
      <c r="C32" s="1"/>
      <c r="D32" s="1"/>
      <c r="E32" s="1"/>
      <c r="F32" s="1"/>
      <c r="G32" s="24"/>
    </row>
    <row r="33" spans="2:7" ht="12.75">
      <c r="B33" t="s">
        <v>75</v>
      </c>
      <c r="C33" s="1">
        <f>SUM(C14+C19+C30)</f>
        <v>9002905</v>
      </c>
      <c r="D33" s="1">
        <f>SUM(D14+D19+D30)</f>
        <v>9082905</v>
      </c>
      <c r="E33" s="1">
        <f>SUM(E14+E19+E30)</f>
        <v>6421198.25</v>
      </c>
      <c r="F33" s="14"/>
      <c r="G33" s="24">
        <f>SUM(E33/D33)</f>
        <v>0.7069542453653319</v>
      </c>
    </row>
    <row r="34" spans="2:7" ht="12.75">
      <c r="B34" t="s">
        <v>289</v>
      </c>
      <c r="C34" s="10">
        <v>4205015.92</v>
      </c>
      <c r="D34" s="10">
        <v>4205015.92</v>
      </c>
      <c r="E34" s="10">
        <v>4205015.92</v>
      </c>
      <c r="F34" s="10"/>
      <c r="G34" s="27"/>
    </row>
    <row r="35" spans="2:7" ht="13.5" thickBot="1">
      <c r="B35" s="47" t="s">
        <v>3</v>
      </c>
      <c r="C35" s="49">
        <f>SUM(C33:C34)</f>
        <v>13207920.92</v>
      </c>
      <c r="D35" s="49">
        <f>SUM(D33:D34)</f>
        <v>13287920.92</v>
      </c>
      <c r="E35" s="49">
        <f>SUM(E33:E34)</f>
        <v>10626214.17</v>
      </c>
      <c r="F35" s="49"/>
      <c r="G35" s="65">
        <f>SUM(E35/D35)</f>
        <v>0.799689750862846</v>
      </c>
    </row>
    <row r="36" spans="3:7" ht="13.5" thickTop="1">
      <c r="C36" s="1"/>
      <c r="D36" s="1"/>
      <c r="E36" s="1"/>
      <c r="F36" s="1"/>
      <c r="G36" s="7"/>
    </row>
    <row r="37" spans="4:7" ht="12.75">
      <c r="D37" s="1"/>
      <c r="E37" s="1"/>
      <c r="F37" s="1"/>
      <c r="G37" s="7"/>
    </row>
    <row r="38" spans="4:7" ht="12.75">
      <c r="D38" s="1"/>
      <c r="E38" s="1"/>
      <c r="F38" s="1"/>
      <c r="G38" s="7"/>
    </row>
    <row r="39" spans="2:7" ht="12.75">
      <c r="B39" s="47" t="s">
        <v>76</v>
      </c>
      <c r="C39" s="47"/>
      <c r="D39" s="48" t="s">
        <v>77</v>
      </c>
      <c r="E39" s="48" t="s">
        <v>76</v>
      </c>
      <c r="F39" s="48"/>
      <c r="G39" s="63" t="s">
        <v>78</v>
      </c>
    </row>
    <row r="40" spans="4:7" ht="12.75">
      <c r="D40" s="1"/>
      <c r="E40" s="1"/>
      <c r="F40" s="1"/>
      <c r="G40" s="7"/>
    </row>
    <row r="41" spans="2:7" ht="12.75">
      <c r="B41" s="47" t="s">
        <v>118</v>
      </c>
      <c r="D41" s="1"/>
      <c r="E41" s="1"/>
      <c r="F41" s="1"/>
      <c r="G41" s="7"/>
    </row>
    <row r="42" spans="4:7" ht="12.75">
      <c r="D42" s="1"/>
      <c r="E42" s="1"/>
      <c r="F42" s="1"/>
      <c r="G42" s="7"/>
    </row>
    <row r="43" spans="2:7" ht="12.75">
      <c r="B43" t="s">
        <v>119</v>
      </c>
      <c r="D43" s="1">
        <v>3181523.58</v>
      </c>
      <c r="E43" s="1">
        <v>2510284.84</v>
      </c>
      <c r="F43" s="1"/>
      <c r="G43" s="7">
        <f aca="true" t="shared" si="1" ref="G43:G49">SUM(E43/D43)</f>
        <v>0.789019718659448</v>
      </c>
    </row>
    <row r="44" spans="2:7" ht="12.75">
      <c r="B44" t="s">
        <v>120</v>
      </c>
      <c r="D44" s="1">
        <v>1124259.3</v>
      </c>
      <c r="E44" s="1">
        <v>824814.05</v>
      </c>
      <c r="F44" s="1"/>
      <c r="G44" s="7">
        <f t="shared" si="1"/>
        <v>0.7336510803157243</v>
      </c>
    </row>
    <row r="45" spans="2:7" ht="12.75">
      <c r="B45" t="s">
        <v>121</v>
      </c>
      <c r="D45" s="1">
        <v>224388</v>
      </c>
      <c r="E45" s="1">
        <v>122650.23</v>
      </c>
      <c r="F45" s="1"/>
      <c r="G45" s="7">
        <f t="shared" si="1"/>
        <v>0.5465988822931708</v>
      </c>
    </row>
    <row r="46" spans="2:7" ht="12.75">
      <c r="B46" t="s">
        <v>122</v>
      </c>
      <c r="D46" s="1">
        <v>4100</v>
      </c>
      <c r="E46" s="1">
        <v>57093.16</v>
      </c>
      <c r="F46" s="1"/>
      <c r="G46" s="7">
        <f t="shared" si="1"/>
        <v>13.925160975609757</v>
      </c>
    </row>
    <row r="47" spans="2:7" ht="12.75">
      <c r="B47" t="s">
        <v>123</v>
      </c>
      <c r="D47" s="1">
        <v>5638106.49</v>
      </c>
      <c r="E47" s="1">
        <v>3114948.14</v>
      </c>
      <c r="F47" s="1"/>
      <c r="G47" s="7">
        <f t="shared" si="1"/>
        <v>0.5524812533294312</v>
      </c>
    </row>
    <row r="48" spans="2:7" ht="12.75">
      <c r="B48" t="s">
        <v>124</v>
      </c>
      <c r="D48" s="1">
        <v>1294379.79</v>
      </c>
      <c r="E48" s="1">
        <v>807543.09</v>
      </c>
      <c r="F48" s="1"/>
      <c r="G48" s="7">
        <f t="shared" si="1"/>
        <v>0.623884192444012</v>
      </c>
    </row>
    <row r="49" spans="2:7" ht="12.75">
      <c r="B49" t="s">
        <v>125</v>
      </c>
      <c r="D49" s="10">
        <v>198315</v>
      </c>
      <c r="E49" s="10">
        <v>134909.99</v>
      </c>
      <c r="F49" s="10"/>
      <c r="G49" s="11">
        <f t="shared" si="1"/>
        <v>0.680281320122028</v>
      </c>
    </row>
    <row r="50" spans="4:7" ht="12.75">
      <c r="D50" s="1"/>
      <c r="E50" s="1"/>
      <c r="F50" s="1"/>
      <c r="G50" s="7"/>
    </row>
    <row r="51" spans="2:7" ht="12.75">
      <c r="B51" s="47" t="s">
        <v>84</v>
      </c>
      <c r="C51" s="47"/>
      <c r="D51" s="48">
        <f>SUM(D43:D49)</f>
        <v>11665072.16</v>
      </c>
      <c r="E51" s="48">
        <f>SUM(E40:E49)</f>
        <v>7572243.5</v>
      </c>
      <c r="F51" s="67"/>
      <c r="G51" s="63">
        <f>SUM(E51/D51)</f>
        <v>0.6491381618680017</v>
      </c>
    </row>
    <row r="52" spans="4:7" ht="12.75">
      <c r="D52" s="1"/>
      <c r="E52" s="1"/>
      <c r="F52" s="1"/>
      <c r="G52" s="7"/>
    </row>
    <row r="53" spans="2:7" ht="12.75">
      <c r="B53" t="s">
        <v>126</v>
      </c>
      <c r="D53" s="17">
        <v>89170.23</v>
      </c>
      <c r="E53" s="17">
        <v>89170.23</v>
      </c>
      <c r="F53" s="1"/>
      <c r="G53" s="7"/>
    </row>
    <row r="54" spans="2:7" ht="12.75">
      <c r="B54" t="s">
        <v>85</v>
      </c>
      <c r="D54" s="12">
        <v>1533678.53</v>
      </c>
      <c r="E54" s="26">
        <v>2964800.44</v>
      </c>
      <c r="F54" s="12"/>
      <c r="G54" s="15" t="s">
        <v>9</v>
      </c>
    </row>
    <row r="55" spans="4:7" ht="12.75">
      <c r="D55" s="10"/>
      <c r="E55" s="10"/>
      <c r="F55" s="10"/>
      <c r="G55" s="11"/>
    </row>
    <row r="56" spans="2:7" ht="13.5" thickBot="1">
      <c r="B56" s="47" t="s">
        <v>3</v>
      </c>
      <c r="C56" s="47"/>
      <c r="D56" s="49">
        <f>SUM(D51:D55)</f>
        <v>13287920.92</v>
      </c>
      <c r="E56" s="49">
        <f>SUM(E51:E55)</f>
        <v>10626214.17</v>
      </c>
      <c r="F56" s="49"/>
      <c r="G56" s="65">
        <f>SUM(E56/D56)</f>
        <v>0.799689750862846</v>
      </c>
    </row>
    <row r="57" ht="13.5" thickTop="1"/>
    <row r="58" ht="12.75">
      <c r="D58" s="1"/>
    </row>
  </sheetData>
  <sheetProtection sheet="1" objects="1" scenarios="1"/>
  <mergeCells count="5">
    <mergeCell ref="B5:G5"/>
    <mergeCell ref="B1:G1"/>
    <mergeCell ref="B2:G2"/>
    <mergeCell ref="B3:G3"/>
    <mergeCell ref="B4:G4"/>
  </mergeCells>
  <printOptions gridLines="1"/>
  <pageMargins left="0.75" right="0.25" top="1" bottom="0.5" header="0.5" footer="0.5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0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98" t="s">
        <v>352</v>
      </c>
      <c r="B1" s="85"/>
      <c r="C1" s="85"/>
      <c r="D1" s="85"/>
      <c r="E1" s="85"/>
      <c r="F1" s="85"/>
      <c r="G1" s="85"/>
      <c r="H1" s="85"/>
      <c r="I1" s="85"/>
    </row>
    <row r="2" spans="1:9" ht="15.75">
      <c r="A2" s="98" t="s">
        <v>365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98" t="s">
        <v>366</v>
      </c>
      <c r="B3" s="85"/>
      <c r="C3" s="85"/>
      <c r="D3" s="85"/>
      <c r="E3" s="85"/>
      <c r="F3" s="85"/>
      <c r="G3" s="85"/>
      <c r="H3" s="85"/>
      <c r="I3" s="85"/>
    </row>
    <row r="4" spans="1:9" ht="15.75">
      <c r="A4" s="98" t="s">
        <v>355</v>
      </c>
      <c r="B4" s="85"/>
      <c r="C4" s="85"/>
      <c r="D4" s="85"/>
      <c r="E4" s="85"/>
      <c r="F4" s="85"/>
      <c r="G4" s="85"/>
      <c r="H4" s="85"/>
      <c r="I4" s="85"/>
    </row>
    <row r="5" spans="1:9" ht="15.75">
      <c r="A5" s="96"/>
      <c r="B5" s="90"/>
      <c r="C5" s="90"/>
      <c r="D5" s="90"/>
      <c r="E5" s="90"/>
      <c r="F5" s="90"/>
      <c r="G5" s="90"/>
      <c r="H5" s="90"/>
      <c r="I5" s="90"/>
    </row>
    <row r="6" spans="1:9" ht="15.75">
      <c r="A6" s="97"/>
      <c r="B6" s="88"/>
      <c r="C6" s="88"/>
      <c r="D6" s="88"/>
      <c r="E6" s="88"/>
      <c r="F6" s="88"/>
      <c r="G6" s="88"/>
      <c r="H6" s="88"/>
      <c r="I6" s="88"/>
    </row>
    <row r="7" spans="1:9" s="2" customFormat="1" ht="12.75">
      <c r="A7" s="43"/>
      <c r="B7" s="44"/>
      <c r="C7" s="45" t="s">
        <v>106</v>
      </c>
      <c r="D7" s="46" t="s">
        <v>107</v>
      </c>
      <c r="E7" s="45" t="s">
        <v>16</v>
      </c>
      <c r="F7" s="45" t="s">
        <v>137</v>
      </c>
      <c r="G7" s="45" t="s">
        <v>99</v>
      </c>
      <c r="H7" s="45" t="s">
        <v>76</v>
      </c>
      <c r="I7" s="44" t="s">
        <v>142</v>
      </c>
    </row>
    <row r="8" spans="1:9" s="2" customFormat="1" ht="12.75">
      <c r="A8" s="43"/>
      <c r="B8" s="44"/>
      <c r="C8" s="45" t="s">
        <v>108</v>
      </c>
      <c r="D8" s="46" t="s">
        <v>20</v>
      </c>
      <c r="E8" s="45" t="s">
        <v>20</v>
      </c>
      <c r="F8" s="45"/>
      <c r="G8" s="45"/>
      <c r="H8" s="45" t="s">
        <v>109</v>
      </c>
      <c r="I8" s="44" t="s">
        <v>103</v>
      </c>
    </row>
    <row r="9" spans="1:9" s="2" customFormat="1" ht="12.75">
      <c r="A9" s="43" t="s">
        <v>140</v>
      </c>
      <c r="B9" s="44"/>
      <c r="C9" s="45"/>
      <c r="D9" s="46" t="s">
        <v>291</v>
      </c>
      <c r="E9" s="45"/>
      <c r="F9" s="45"/>
      <c r="G9" s="45"/>
      <c r="H9" s="45"/>
      <c r="I9" s="44"/>
    </row>
    <row r="10" spans="1:9" ht="13.5" customHeight="1">
      <c r="A10" s="43" t="s">
        <v>141</v>
      </c>
      <c r="B10" s="47" t="s">
        <v>110</v>
      </c>
      <c r="C10" s="48"/>
      <c r="D10" s="38"/>
      <c r="E10" s="48"/>
      <c r="F10" s="48"/>
      <c r="G10" s="48"/>
      <c r="H10" s="48"/>
      <c r="I10" s="47"/>
    </row>
    <row r="11" spans="1:9" ht="12.75">
      <c r="A11" s="18" t="s">
        <v>9</v>
      </c>
      <c r="B11" t="s">
        <v>9</v>
      </c>
      <c r="I11" s="13"/>
    </row>
    <row r="12" spans="1:9" ht="12.75">
      <c r="A12" s="18">
        <v>4015</v>
      </c>
      <c r="B12" t="s">
        <v>271</v>
      </c>
      <c r="C12" s="1">
        <v>3137754.86</v>
      </c>
      <c r="D12" s="39">
        <v>465543.67</v>
      </c>
      <c r="E12" s="1">
        <v>61227.98</v>
      </c>
      <c r="F12" s="1">
        <v>0</v>
      </c>
      <c r="G12" s="1">
        <v>0</v>
      </c>
      <c r="H12" s="1">
        <v>61227.98</v>
      </c>
      <c r="I12" s="13">
        <f aca="true" t="shared" si="0" ref="I12:I24">SUM(E12-F12-G12-H12)</f>
        <v>0</v>
      </c>
    </row>
    <row r="13" spans="1:9" ht="12.75">
      <c r="A13" s="18">
        <v>4025</v>
      </c>
      <c r="B13" t="s">
        <v>272</v>
      </c>
      <c r="C13" s="1">
        <v>1353149.38</v>
      </c>
      <c r="D13" s="39">
        <v>357435.67</v>
      </c>
      <c r="E13" s="1">
        <v>26063.7</v>
      </c>
      <c r="F13" s="1">
        <v>0</v>
      </c>
      <c r="G13" s="1">
        <v>0</v>
      </c>
      <c r="H13" s="1">
        <v>26063.7</v>
      </c>
      <c r="I13" s="13">
        <f t="shared" si="0"/>
        <v>0</v>
      </c>
    </row>
    <row r="14" spans="1:9" ht="12.75">
      <c r="A14" s="18">
        <v>4035</v>
      </c>
      <c r="B14" t="s">
        <v>263</v>
      </c>
      <c r="C14" s="1">
        <v>31325.65</v>
      </c>
      <c r="D14" s="39">
        <v>10572.1</v>
      </c>
      <c r="E14" s="1">
        <v>6983.77</v>
      </c>
      <c r="F14" s="1">
        <v>0</v>
      </c>
      <c r="G14" s="1">
        <v>0</v>
      </c>
      <c r="H14" s="1">
        <v>6983.77</v>
      </c>
      <c r="I14" s="13">
        <f t="shared" si="0"/>
        <v>0</v>
      </c>
    </row>
    <row r="15" spans="1:9" ht="12.75">
      <c r="A15" s="18">
        <v>4045</v>
      </c>
      <c r="B15" t="s">
        <v>273</v>
      </c>
      <c r="C15" s="1">
        <v>225065</v>
      </c>
      <c r="D15" s="39">
        <v>20461.3</v>
      </c>
      <c r="E15" s="1">
        <v>12309.82</v>
      </c>
      <c r="F15" s="1">
        <v>0</v>
      </c>
      <c r="G15" s="1">
        <v>0</v>
      </c>
      <c r="H15" s="1">
        <v>12309.82</v>
      </c>
      <c r="I15" s="13">
        <f t="shared" si="0"/>
        <v>0</v>
      </c>
    </row>
    <row r="16" spans="1:9" ht="12.75">
      <c r="A16" s="18">
        <v>4055</v>
      </c>
      <c r="B16" t="s">
        <v>274</v>
      </c>
      <c r="C16" s="1">
        <v>161879.81</v>
      </c>
      <c r="D16" s="39">
        <v>19030.05</v>
      </c>
      <c r="E16" s="1">
        <v>9974.09</v>
      </c>
      <c r="F16" s="1">
        <v>0</v>
      </c>
      <c r="G16" s="1">
        <v>0</v>
      </c>
      <c r="H16" s="1">
        <v>9974.09</v>
      </c>
      <c r="I16" s="13">
        <f t="shared" si="0"/>
        <v>0</v>
      </c>
    </row>
    <row r="17" spans="1:9" s="32" customFormat="1" ht="12.75">
      <c r="A17" s="32">
        <v>4095</v>
      </c>
      <c r="B17" s="32" t="s">
        <v>327</v>
      </c>
      <c r="C17" s="33">
        <v>1.78</v>
      </c>
      <c r="D17" s="40">
        <v>1.78</v>
      </c>
      <c r="E17" s="33">
        <v>1.78</v>
      </c>
      <c r="F17" s="33">
        <v>0</v>
      </c>
      <c r="G17" s="33">
        <v>0</v>
      </c>
      <c r="H17" s="33">
        <v>0</v>
      </c>
      <c r="I17" s="34">
        <f t="shared" si="0"/>
        <v>1.78</v>
      </c>
    </row>
    <row r="18" spans="1:9" ht="12.75">
      <c r="A18" s="18">
        <v>4105</v>
      </c>
      <c r="B18" t="s">
        <v>275</v>
      </c>
      <c r="C18" s="1">
        <v>7559236.58</v>
      </c>
      <c r="D18" s="39">
        <v>626802.71</v>
      </c>
      <c r="E18" s="1">
        <v>236.68</v>
      </c>
      <c r="F18" s="1">
        <v>0</v>
      </c>
      <c r="G18" s="1">
        <v>0</v>
      </c>
      <c r="H18" s="1">
        <v>236.68</v>
      </c>
      <c r="I18" s="13">
        <f t="shared" si="0"/>
        <v>0</v>
      </c>
    </row>
    <row r="19" spans="1:9" ht="12.75">
      <c r="A19" s="18">
        <v>4115</v>
      </c>
      <c r="B19" t="s">
        <v>271</v>
      </c>
      <c r="C19" s="1">
        <v>97031</v>
      </c>
      <c r="D19" s="39">
        <v>3390.82</v>
      </c>
      <c r="E19" s="1">
        <v>2773.3</v>
      </c>
      <c r="F19" s="1">
        <v>0</v>
      </c>
      <c r="G19" s="1">
        <v>0</v>
      </c>
      <c r="H19" s="1">
        <v>2773.3</v>
      </c>
      <c r="I19" s="13">
        <f t="shared" si="0"/>
        <v>0</v>
      </c>
    </row>
    <row r="20" spans="1:9" ht="12.75">
      <c r="A20" s="18">
        <v>4145</v>
      </c>
      <c r="B20" t="s">
        <v>281</v>
      </c>
      <c r="C20" s="1">
        <v>13901</v>
      </c>
      <c r="D20" s="39">
        <v>13110.62</v>
      </c>
      <c r="E20" s="1">
        <v>13110.62</v>
      </c>
      <c r="F20" s="1">
        <v>0</v>
      </c>
      <c r="G20" s="1">
        <v>54.64</v>
      </c>
      <c r="H20" s="1">
        <v>2667.5</v>
      </c>
      <c r="I20" s="13">
        <f t="shared" si="0"/>
        <v>10388.480000000001</v>
      </c>
    </row>
    <row r="21" spans="1:9" ht="12.75">
      <c r="A21" s="18">
        <v>4165</v>
      </c>
      <c r="B21" t="s">
        <v>238</v>
      </c>
      <c r="C21" s="1">
        <v>232470</v>
      </c>
      <c r="D21" s="39">
        <v>7665.17</v>
      </c>
      <c r="E21" s="1">
        <v>936.27</v>
      </c>
      <c r="F21" s="1">
        <v>0</v>
      </c>
      <c r="G21" s="1">
        <v>0</v>
      </c>
      <c r="H21" s="1">
        <v>936.27</v>
      </c>
      <c r="I21" s="13">
        <f t="shared" si="0"/>
        <v>0</v>
      </c>
    </row>
    <row r="22" spans="1:9" s="32" customFormat="1" ht="12.75">
      <c r="A22" s="32">
        <v>4190</v>
      </c>
      <c r="B22" s="32" t="s">
        <v>191</v>
      </c>
      <c r="C22" s="33">
        <v>0</v>
      </c>
      <c r="D22" s="40">
        <v>15623.13</v>
      </c>
      <c r="E22" s="34">
        <v>15623.13</v>
      </c>
      <c r="F22" s="34">
        <v>0</v>
      </c>
      <c r="G22" s="34">
        <v>0</v>
      </c>
      <c r="H22" s="34">
        <v>0</v>
      </c>
      <c r="I22" s="34">
        <f t="shared" si="0"/>
        <v>15623.13</v>
      </c>
    </row>
    <row r="23" spans="1:9" s="32" customFormat="1" ht="12.75">
      <c r="A23" s="32">
        <v>4200</v>
      </c>
      <c r="B23" s="32" t="s">
        <v>190</v>
      </c>
      <c r="C23" s="33">
        <v>0</v>
      </c>
      <c r="D23" s="40">
        <v>173610.78</v>
      </c>
      <c r="E23" s="34">
        <v>185703.64</v>
      </c>
      <c r="F23" s="34">
        <v>0</v>
      </c>
      <c r="G23" s="34">
        <v>32172</v>
      </c>
      <c r="H23" s="34">
        <v>29415.78</v>
      </c>
      <c r="I23" s="34">
        <f t="shared" si="0"/>
        <v>124115.86000000002</v>
      </c>
    </row>
    <row r="24" spans="1:9" s="32" customFormat="1" ht="12.75">
      <c r="A24" s="32">
        <v>4210</v>
      </c>
      <c r="B24" s="32" t="s">
        <v>285</v>
      </c>
      <c r="C24" s="33">
        <v>0</v>
      </c>
      <c r="D24" s="40">
        <v>421617.6</v>
      </c>
      <c r="E24" s="34">
        <v>672955.6</v>
      </c>
      <c r="F24" s="34">
        <v>4033.48</v>
      </c>
      <c r="G24" s="34">
        <v>103705.41</v>
      </c>
      <c r="H24" s="34">
        <v>332901.74</v>
      </c>
      <c r="I24" s="34">
        <f t="shared" si="0"/>
        <v>232314.96999999997</v>
      </c>
    </row>
    <row r="25" spans="1:9" ht="12.75">
      <c r="A25" s="18">
        <v>4225</v>
      </c>
      <c r="B25" t="s">
        <v>260</v>
      </c>
      <c r="C25" s="1">
        <v>102947.52</v>
      </c>
      <c r="D25" s="39">
        <v>2427.4</v>
      </c>
      <c r="E25" s="1">
        <v>0</v>
      </c>
      <c r="F25" s="1">
        <v>0</v>
      </c>
      <c r="G25" s="1">
        <v>0</v>
      </c>
      <c r="H25" s="1">
        <v>0</v>
      </c>
      <c r="I25" s="13">
        <f aca="true" t="shared" si="1" ref="I25:I30">SUM(E25-F25-G25-H25)</f>
        <v>0</v>
      </c>
    </row>
    <row r="26" spans="1:9" ht="12.75">
      <c r="A26" s="18">
        <v>4255</v>
      </c>
      <c r="B26" t="s">
        <v>276</v>
      </c>
      <c r="C26" s="1">
        <v>123299</v>
      </c>
      <c r="D26" s="39">
        <v>26459.57</v>
      </c>
      <c r="E26" s="1">
        <v>6235.99</v>
      </c>
      <c r="F26" s="1">
        <v>0</v>
      </c>
      <c r="G26" s="1">
        <v>0</v>
      </c>
      <c r="H26" s="1">
        <v>6235.99</v>
      </c>
      <c r="I26" s="13">
        <f t="shared" si="1"/>
        <v>0</v>
      </c>
    </row>
    <row r="27" spans="1:9" ht="12.75">
      <c r="A27" s="18">
        <v>4285</v>
      </c>
      <c r="B27" t="s">
        <v>239</v>
      </c>
      <c r="C27" s="1">
        <v>77181.82</v>
      </c>
      <c r="D27" s="39">
        <v>6.55</v>
      </c>
      <c r="E27" s="1">
        <v>0</v>
      </c>
      <c r="F27" s="1">
        <v>0</v>
      </c>
      <c r="G27" s="1">
        <v>0</v>
      </c>
      <c r="H27" s="1">
        <v>0</v>
      </c>
      <c r="I27" s="13">
        <f t="shared" si="1"/>
        <v>0</v>
      </c>
    </row>
    <row r="28" spans="1:16" s="32" customFormat="1" ht="12.75">
      <c r="A28" s="32">
        <v>4295</v>
      </c>
      <c r="B28" s="32" t="s">
        <v>326</v>
      </c>
      <c r="C28" s="33">
        <v>137989</v>
      </c>
      <c r="D28" s="40">
        <v>72859.83</v>
      </c>
      <c r="E28" s="33">
        <v>72859.83</v>
      </c>
      <c r="F28" s="33">
        <v>0</v>
      </c>
      <c r="G28" s="33">
        <v>403</v>
      </c>
      <c r="H28" s="33">
        <v>65388.36</v>
      </c>
      <c r="I28" s="34">
        <f t="shared" si="1"/>
        <v>7068.470000000001</v>
      </c>
      <c r="P28" s="18"/>
    </row>
    <row r="29" spans="1:9" ht="12.75">
      <c r="A29" s="18">
        <v>4355</v>
      </c>
      <c r="B29" t="s">
        <v>240</v>
      </c>
      <c r="C29" s="1">
        <v>80518</v>
      </c>
      <c r="D29" s="39">
        <v>9520.34</v>
      </c>
      <c r="E29" s="1">
        <v>9520.34</v>
      </c>
      <c r="F29" s="1">
        <v>0</v>
      </c>
      <c r="G29" s="1">
        <v>0</v>
      </c>
      <c r="H29" s="1">
        <v>9520.34</v>
      </c>
      <c r="I29" s="13">
        <f t="shared" si="1"/>
        <v>0</v>
      </c>
    </row>
    <row r="30" spans="1:9" ht="12.75">
      <c r="A30" s="18">
        <v>4365</v>
      </c>
      <c r="B30" t="s">
        <v>277</v>
      </c>
      <c r="C30" s="1">
        <v>24766</v>
      </c>
      <c r="D30" s="39">
        <v>10546.26</v>
      </c>
      <c r="E30" s="1">
        <v>10546.07</v>
      </c>
      <c r="F30" s="1">
        <v>0</v>
      </c>
      <c r="G30" s="1">
        <v>0</v>
      </c>
      <c r="H30" s="1">
        <v>10546.07</v>
      </c>
      <c r="I30" s="13">
        <f t="shared" si="1"/>
        <v>0</v>
      </c>
    </row>
    <row r="31" spans="1:9" s="32" customFormat="1" ht="12.75">
      <c r="A31" s="32">
        <v>4405</v>
      </c>
      <c r="B31" s="32" t="s">
        <v>270</v>
      </c>
      <c r="C31" s="33">
        <v>1500</v>
      </c>
      <c r="D31" s="40">
        <v>3501.52</v>
      </c>
      <c r="E31" s="33">
        <v>3501.52</v>
      </c>
      <c r="F31" s="33">
        <v>0</v>
      </c>
      <c r="G31" s="33">
        <v>0</v>
      </c>
      <c r="H31" s="33">
        <v>0</v>
      </c>
      <c r="I31" s="34">
        <f>SUM(E31-F31-G31-H31)</f>
        <v>3501.52</v>
      </c>
    </row>
    <row r="32" spans="1:9" ht="12.75">
      <c r="A32" s="18" t="s">
        <v>9</v>
      </c>
      <c r="B32" t="s">
        <v>9</v>
      </c>
      <c r="C32" s="10"/>
      <c r="D32" s="41"/>
      <c r="E32" s="10"/>
      <c r="F32" s="10"/>
      <c r="G32" s="10"/>
      <c r="H32" s="10"/>
      <c r="I32" s="31"/>
    </row>
    <row r="33" spans="3:9" ht="12.75">
      <c r="C33" s="12"/>
      <c r="D33" s="42"/>
      <c r="E33" s="12"/>
      <c r="F33" s="12"/>
      <c r="G33" s="12"/>
      <c r="H33" s="12"/>
      <c r="I33" s="35"/>
    </row>
    <row r="34" spans="2:9" ht="12.75">
      <c r="B34" s="47" t="s">
        <v>328</v>
      </c>
      <c r="D34" s="39"/>
      <c r="E34" s="1" t="s">
        <v>9</v>
      </c>
      <c r="I34" s="13"/>
    </row>
    <row r="35" spans="1:9" ht="12.75">
      <c r="A35" s="18">
        <v>4016</v>
      </c>
      <c r="B35" t="s">
        <v>313</v>
      </c>
      <c r="C35" s="1">
        <v>2814332</v>
      </c>
      <c r="D35" s="39">
        <v>2814332</v>
      </c>
      <c r="E35" s="1">
        <v>2875963.69</v>
      </c>
      <c r="F35" s="1">
        <v>47941.8</v>
      </c>
      <c r="G35" s="1">
        <v>347944.62</v>
      </c>
      <c r="H35" s="1">
        <v>1571844.83</v>
      </c>
      <c r="I35" s="13">
        <f>SUM(E35-F35-G35-H35)</f>
        <v>908232.44</v>
      </c>
    </row>
    <row r="36" spans="1:9" ht="12.75">
      <c r="A36" s="18">
        <v>4026</v>
      </c>
      <c r="B36" t="s">
        <v>314</v>
      </c>
      <c r="C36" s="1">
        <v>1275658</v>
      </c>
      <c r="D36" s="39">
        <v>1275658</v>
      </c>
      <c r="E36" s="1">
        <v>1248224.97</v>
      </c>
      <c r="F36" s="1">
        <v>0</v>
      </c>
      <c r="G36" s="1">
        <v>187796.63</v>
      </c>
      <c r="H36" s="1">
        <v>654455.99</v>
      </c>
      <c r="I36" s="13">
        <f>SUM(E36-F36-G36-H36)</f>
        <v>405972.34999999986</v>
      </c>
    </row>
    <row r="37" spans="1:9" ht="12.75">
      <c r="A37" s="18">
        <v>4036</v>
      </c>
      <c r="B37" t="s">
        <v>345</v>
      </c>
      <c r="C37" s="1">
        <v>31241</v>
      </c>
      <c r="D37" s="39">
        <v>31241</v>
      </c>
      <c r="E37" s="1">
        <v>31241</v>
      </c>
      <c r="F37" s="1">
        <v>10200</v>
      </c>
      <c r="G37" s="1">
        <v>11129.5</v>
      </c>
      <c r="H37" s="1">
        <v>5447.16</v>
      </c>
      <c r="I37" s="13">
        <f>SUM(E37-F37-G37-H37)</f>
        <v>4464.34</v>
      </c>
    </row>
    <row r="38" spans="1:9" ht="12.75">
      <c r="A38" s="18">
        <v>4046</v>
      </c>
      <c r="B38" t="s">
        <v>315</v>
      </c>
      <c r="C38" s="1">
        <v>191656</v>
      </c>
      <c r="D38" s="39">
        <v>191656</v>
      </c>
      <c r="E38" s="1">
        <v>191656</v>
      </c>
      <c r="F38" s="1">
        <v>0</v>
      </c>
      <c r="G38" s="1">
        <v>39842.67</v>
      </c>
      <c r="H38" s="1">
        <v>120442.29</v>
      </c>
      <c r="I38" s="13">
        <f aca="true" t="shared" si="2" ref="I38:I54">SUM(E38-F38-G38-H38)</f>
        <v>31371.040000000023</v>
      </c>
    </row>
    <row r="39" spans="1:9" ht="12.75">
      <c r="A39" s="18">
        <v>4056</v>
      </c>
      <c r="B39" t="s">
        <v>274</v>
      </c>
      <c r="C39" s="1">
        <v>119564</v>
      </c>
      <c r="D39" s="39">
        <v>119564</v>
      </c>
      <c r="E39" s="1">
        <v>108979.9</v>
      </c>
      <c r="F39" s="1">
        <v>0</v>
      </c>
      <c r="G39" s="1">
        <v>14813.89</v>
      </c>
      <c r="H39" s="1">
        <v>59695.42</v>
      </c>
      <c r="I39" s="13">
        <f t="shared" si="2"/>
        <v>34470.59</v>
      </c>
    </row>
    <row r="40" spans="1:9" s="32" customFormat="1" ht="12.75">
      <c r="A40" s="32">
        <v>4076</v>
      </c>
      <c r="B40" s="32" t="s">
        <v>348</v>
      </c>
      <c r="C40" s="33">
        <v>6500</v>
      </c>
      <c r="D40" s="40">
        <v>6500</v>
      </c>
      <c r="E40" s="33">
        <v>6500</v>
      </c>
      <c r="F40" s="33">
        <v>0</v>
      </c>
      <c r="G40" s="33">
        <v>0</v>
      </c>
      <c r="H40" s="33">
        <v>8</v>
      </c>
      <c r="I40" s="34">
        <f t="shared" si="2"/>
        <v>6492</v>
      </c>
    </row>
    <row r="41" spans="1:9" s="32" customFormat="1" ht="12.75">
      <c r="A41" s="32">
        <v>4096</v>
      </c>
      <c r="B41" s="32" t="s">
        <v>349</v>
      </c>
      <c r="C41" s="33">
        <v>15000</v>
      </c>
      <c r="D41" s="40">
        <v>15000</v>
      </c>
      <c r="E41" s="33">
        <v>15000</v>
      </c>
      <c r="F41" s="33">
        <v>0</v>
      </c>
      <c r="G41" s="33">
        <v>0</v>
      </c>
      <c r="H41" s="33">
        <v>14980.36</v>
      </c>
      <c r="I41" s="34">
        <f t="shared" si="2"/>
        <v>19.639999999999418</v>
      </c>
    </row>
    <row r="42" spans="1:9" ht="12.75">
      <c r="A42" s="18">
        <v>4106</v>
      </c>
      <c r="B42" t="s">
        <v>316</v>
      </c>
      <c r="C42" s="1">
        <v>7653582</v>
      </c>
      <c r="D42" s="39">
        <v>7653582</v>
      </c>
      <c r="E42" s="1">
        <v>7331653.94</v>
      </c>
      <c r="F42" s="1">
        <v>0</v>
      </c>
      <c r="G42" s="1">
        <v>5579.2</v>
      </c>
      <c r="H42" s="1">
        <v>5748030.42</v>
      </c>
      <c r="I42" s="13">
        <f t="shared" si="2"/>
        <v>1578044.3200000003</v>
      </c>
    </row>
    <row r="43" spans="1:9" ht="12.75">
      <c r="A43" s="18">
        <v>4116</v>
      </c>
      <c r="B43" t="s">
        <v>317</v>
      </c>
      <c r="C43" s="1">
        <v>7653582</v>
      </c>
      <c r="D43" s="39">
        <v>108423</v>
      </c>
      <c r="E43" s="1">
        <v>108423</v>
      </c>
      <c r="F43" s="1">
        <v>0</v>
      </c>
      <c r="G43" s="1">
        <v>11398.3</v>
      </c>
      <c r="H43" s="1">
        <v>74689.4</v>
      </c>
      <c r="I43" s="13">
        <f t="shared" si="2"/>
        <v>22335.300000000003</v>
      </c>
    </row>
    <row r="44" spans="1:9" ht="12.75">
      <c r="A44" s="18">
        <v>4126</v>
      </c>
      <c r="B44" t="s">
        <v>318</v>
      </c>
      <c r="C44" s="1">
        <v>7653582</v>
      </c>
      <c r="D44" s="39">
        <v>175221</v>
      </c>
      <c r="E44" s="1">
        <v>175221</v>
      </c>
      <c r="F44" s="1">
        <v>0</v>
      </c>
      <c r="G44" s="1">
        <v>0</v>
      </c>
      <c r="H44" s="1">
        <v>204892.57</v>
      </c>
      <c r="I44" s="13">
        <f t="shared" si="2"/>
        <v>-29671.570000000007</v>
      </c>
    </row>
    <row r="45" spans="1:9" ht="12.75">
      <c r="A45" s="18">
        <v>4146</v>
      </c>
      <c r="B45" t="s">
        <v>323</v>
      </c>
      <c r="C45" s="1">
        <v>11591</v>
      </c>
      <c r="D45" s="39">
        <v>0</v>
      </c>
      <c r="E45" s="1">
        <v>11591</v>
      </c>
      <c r="F45" s="1">
        <v>0</v>
      </c>
      <c r="G45" s="1">
        <v>0</v>
      </c>
      <c r="H45" s="1">
        <v>0</v>
      </c>
      <c r="I45" s="13">
        <f>SUM(E45-F45-G45-H45)</f>
        <v>11591</v>
      </c>
    </row>
    <row r="46" spans="1:9" ht="12.75">
      <c r="A46" s="18">
        <v>4166</v>
      </c>
      <c r="B46" t="s">
        <v>319</v>
      </c>
      <c r="C46" s="1">
        <v>137318</v>
      </c>
      <c r="D46" s="39">
        <v>137318</v>
      </c>
      <c r="E46" s="1">
        <v>164400</v>
      </c>
      <c r="F46" s="1">
        <v>0</v>
      </c>
      <c r="G46" s="1">
        <v>10932.72</v>
      </c>
      <c r="H46" s="1">
        <v>102675.4</v>
      </c>
      <c r="I46" s="13">
        <f t="shared" si="2"/>
        <v>50791.880000000005</v>
      </c>
    </row>
    <row r="47" spans="1:9" ht="12.75">
      <c r="A47" s="18">
        <v>4226</v>
      </c>
      <c r="B47" t="s">
        <v>320</v>
      </c>
      <c r="C47" s="1">
        <v>59565</v>
      </c>
      <c r="D47" s="39">
        <v>59565</v>
      </c>
      <c r="E47" s="1">
        <v>49380.37</v>
      </c>
      <c r="F47" s="1">
        <v>0</v>
      </c>
      <c r="G47" s="1">
        <v>0</v>
      </c>
      <c r="H47" s="1">
        <v>39726.82</v>
      </c>
      <c r="I47" s="13">
        <f t="shared" si="2"/>
        <v>9653.550000000003</v>
      </c>
    </row>
    <row r="48" spans="1:9" ht="12.75">
      <c r="A48" s="18">
        <v>4256</v>
      </c>
      <c r="B48" t="s">
        <v>321</v>
      </c>
      <c r="C48" s="1">
        <v>123894</v>
      </c>
      <c r="D48" s="39">
        <v>123894</v>
      </c>
      <c r="E48" s="1">
        <v>144117.58</v>
      </c>
      <c r="F48" s="1">
        <v>171.17</v>
      </c>
      <c r="G48" s="1">
        <v>32000.91</v>
      </c>
      <c r="H48" s="1">
        <v>66263.52</v>
      </c>
      <c r="I48" s="13">
        <f t="shared" si="2"/>
        <v>45681.97999999997</v>
      </c>
    </row>
    <row r="49" spans="1:9" ht="12.75">
      <c r="A49" s="18">
        <v>4286</v>
      </c>
      <c r="B49" t="s">
        <v>239</v>
      </c>
      <c r="C49" s="1">
        <v>107956</v>
      </c>
      <c r="D49" s="39">
        <v>107956</v>
      </c>
      <c r="E49" s="1">
        <v>55000</v>
      </c>
      <c r="F49" s="1">
        <v>0</v>
      </c>
      <c r="G49" s="1">
        <v>500</v>
      </c>
      <c r="H49" s="1">
        <v>28968.85</v>
      </c>
      <c r="I49" s="13">
        <f t="shared" si="2"/>
        <v>25531.15</v>
      </c>
    </row>
    <row r="50" spans="1:9" ht="12.75">
      <c r="A50" s="32">
        <v>4296</v>
      </c>
      <c r="B50" s="32" t="s">
        <v>326</v>
      </c>
      <c r="C50" s="33">
        <v>134705</v>
      </c>
      <c r="D50" s="40">
        <v>134704</v>
      </c>
      <c r="E50" s="33">
        <v>134704</v>
      </c>
      <c r="F50" s="33">
        <v>40000</v>
      </c>
      <c r="G50" s="33">
        <v>4570.25</v>
      </c>
      <c r="H50" s="33">
        <v>16596.72</v>
      </c>
      <c r="I50" s="34">
        <f t="shared" si="2"/>
        <v>73537.03</v>
      </c>
    </row>
    <row r="51" spans="1:9" ht="12.75">
      <c r="A51" s="18">
        <v>4356</v>
      </c>
      <c r="B51" t="s">
        <v>240</v>
      </c>
      <c r="C51" s="1">
        <v>80518</v>
      </c>
      <c r="D51" s="39">
        <v>80518</v>
      </c>
      <c r="E51" s="1">
        <v>80518</v>
      </c>
      <c r="F51" s="1">
        <v>4285</v>
      </c>
      <c r="G51" s="1">
        <v>2760</v>
      </c>
      <c r="H51" s="1">
        <v>47404.51</v>
      </c>
      <c r="I51" s="13">
        <f t="shared" si="2"/>
        <v>26068.489999999998</v>
      </c>
    </row>
    <row r="52" spans="1:9" ht="12.75">
      <c r="A52" s="18">
        <v>4366</v>
      </c>
      <c r="B52" t="s">
        <v>322</v>
      </c>
      <c r="C52" s="1">
        <v>24766</v>
      </c>
      <c r="D52" s="39">
        <v>24766</v>
      </c>
      <c r="E52" s="1">
        <v>24766</v>
      </c>
      <c r="F52" s="1">
        <v>0</v>
      </c>
      <c r="G52" s="1">
        <v>0</v>
      </c>
      <c r="H52" s="1">
        <v>16027.72</v>
      </c>
      <c r="I52" s="13">
        <f t="shared" si="2"/>
        <v>8738.28</v>
      </c>
    </row>
    <row r="53" spans="1:9" s="32" customFormat="1" ht="12.75">
      <c r="A53" s="32">
        <v>4406</v>
      </c>
      <c r="B53" s="32" t="s">
        <v>324</v>
      </c>
      <c r="C53" s="33">
        <v>1500</v>
      </c>
      <c r="D53" s="40">
        <v>0</v>
      </c>
      <c r="E53" s="33">
        <v>5000</v>
      </c>
      <c r="F53" s="33">
        <v>0</v>
      </c>
      <c r="G53" s="33">
        <v>0</v>
      </c>
      <c r="H53" s="33">
        <v>1568.04</v>
      </c>
      <c r="I53" s="34">
        <f t="shared" si="2"/>
        <v>3431.96</v>
      </c>
    </row>
    <row r="54" spans="1:9" ht="12.75">
      <c r="A54" s="32">
        <v>4416</v>
      </c>
      <c r="B54" s="32" t="s">
        <v>325</v>
      </c>
      <c r="C54" s="33">
        <v>22000</v>
      </c>
      <c r="D54" s="40">
        <v>10000</v>
      </c>
      <c r="E54" s="33">
        <v>10000</v>
      </c>
      <c r="F54" s="33">
        <v>0</v>
      </c>
      <c r="G54" s="33">
        <v>0</v>
      </c>
      <c r="H54" s="33">
        <v>0</v>
      </c>
      <c r="I54" s="34">
        <f t="shared" si="2"/>
        <v>10000</v>
      </c>
    </row>
    <row r="55" ht="12.75">
      <c r="G55" s="1" t="s">
        <v>9</v>
      </c>
    </row>
    <row r="57" spans="3:9" ht="12.75">
      <c r="C57" s="12"/>
      <c r="D57" s="26"/>
      <c r="E57" s="12"/>
      <c r="F57" s="12"/>
      <c r="G57" s="12"/>
      <c r="H57" s="12"/>
      <c r="I57" s="12"/>
    </row>
    <row r="58" spans="2:9" ht="13.5" thickBot="1">
      <c r="B58" s="47" t="s">
        <v>111</v>
      </c>
      <c r="C58" s="49">
        <f>SUM(C11:C57)</f>
        <v>41478526.4</v>
      </c>
      <c r="D58" s="49">
        <f>SUM(D11:D57)</f>
        <v>15330084.87</v>
      </c>
      <c r="E58" s="49">
        <f>SUM(E12:E54)</f>
        <v>13882904.58</v>
      </c>
      <c r="F58" s="49">
        <f>SUM(F11:F54)</f>
        <v>106631.45000000001</v>
      </c>
      <c r="G58" s="49">
        <f>SUM(G11:G54)</f>
        <v>805603.7400000001</v>
      </c>
      <c r="H58" s="49">
        <f>SUM(H12:H54)</f>
        <v>9350899.41</v>
      </c>
      <c r="I58" s="49">
        <f>SUM(I12:I54)</f>
        <v>3619769.9799999995</v>
      </c>
    </row>
    <row r="59" ht="13.5" thickTop="1"/>
    <row r="60" spans="3:9" ht="12.75">
      <c r="C60" s="13"/>
      <c r="D60" s="13"/>
      <c r="E60" s="37" t="s">
        <v>9</v>
      </c>
      <c r="F60" s="13"/>
      <c r="G60" s="13"/>
      <c r="H60" s="13"/>
      <c r="I60" s="13" t="s">
        <v>9</v>
      </c>
    </row>
    <row r="61" spans="3:9" ht="12.75">
      <c r="C61" s="35"/>
      <c r="D61" s="37"/>
      <c r="E61" s="13"/>
      <c r="F61" s="13"/>
      <c r="G61" s="13"/>
      <c r="H61" s="13"/>
      <c r="I61" s="13"/>
    </row>
    <row r="62" spans="3:9" ht="12.75">
      <c r="C62" s="13"/>
      <c r="D62" s="37"/>
      <c r="E62" s="13"/>
      <c r="F62" s="13"/>
      <c r="G62" s="13"/>
      <c r="H62" s="13"/>
      <c r="I62" s="13"/>
    </row>
    <row r="63" spans="3:9" ht="12.75">
      <c r="C63" s="13"/>
      <c r="D63" s="37"/>
      <c r="E63" s="13"/>
      <c r="F63" s="13"/>
      <c r="G63" s="13"/>
      <c r="H63" s="13"/>
      <c r="I63" s="13"/>
    </row>
    <row r="64" spans="3:9" ht="12.75">
      <c r="C64" s="13"/>
      <c r="D64" s="37"/>
      <c r="E64" s="13"/>
      <c r="F64" s="13"/>
      <c r="G64" s="13"/>
      <c r="H64" s="13"/>
      <c r="I64" s="13"/>
    </row>
    <row r="65" spans="3:9" ht="12.75">
      <c r="C65" s="13"/>
      <c r="D65" s="37"/>
      <c r="E65" s="13"/>
      <c r="F65" s="13"/>
      <c r="G65" s="13"/>
      <c r="H65" s="13"/>
      <c r="I65" s="13"/>
    </row>
    <row r="66" spans="3:9" ht="12.75">
      <c r="C66" s="13"/>
      <c r="D66" s="37"/>
      <c r="E66" s="13"/>
      <c r="F66" s="13"/>
      <c r="G66" s="13"/>
      <c r="H66" s="13"/>
      <c r="I66" s="13"/>
    </row>
    <row r="67" spans="3:9" ht="12.75">
      <c r="C67" s="13"/>
      <c r="D67" s="37"/>
      <c r="E67" s="13"/>
      <c r="F67" s="13"/>
      <c r="G67" s="13"/>
      <c r="H67" s="13"/>
      <c r="I67" s="13"/>
    </row>
    <row r="68" spans="3:9" ht="12.75">
      <c r="C68" s="13"/>
      <c r="D68" s="37"/>
      <c r="E68" s="13"/>
      <c r="F68" s="13"/>
      <c r="G68" s="13"/>
      <c r="H68" s="13"/>
      <c r="I68" s="13"/>
    </row>
    <row r="69" spans="3:9" ht="12.75">
      <c r="C69" s="13"/>
      <c r="D69" s="37"/>
      <c r="E69" s="13"/>
      <c r="F69" s="13"/>
      <c r="G69" s="13"/>
      <c r="H69" s="13"/>
      <c r="I69" s="13"/>
    </row>
    <row r="70" spans="3:9" ht="12.75">
      <c r="C70" s="13"/>
      <c r="D70" s="37"/>
      <c r="E70" s="13"/>
      <c r="F70" s="13"/>
      <c r="G70" s="13"/>
      <c r="H70" s="13"/>
      <c r="I70" s="13"/>
    </row>
    <row r="71" spans="3:9" ht="12.75">
      <c r="C71" s="13"/>
      <c r="D71" s="37"/>
      <c r="E71" s="13"/>
      <c r="F71" s="13"/>
      <c r="G71" s="13"/>
      <c r="H71" s="13"/>
      <c r="I71" s="13"/>
    </row>
    <row r="72" spans="3:9" ht="12.75">
      <c r="C72" s="13"/>
      <c r="D72" s="37"/>
      <c r="E72" s="13"/>
      <c r="F72" s="13"/>
      <c r="G72" s="13"/>
      <c r="H72" s="13"/>
      <c r="I72" s="13"/>
    </row>
    <row r="73" spans="3:9" ht="12.75">
      <c r="C73" s="13"/>
      <c r="D73" s="37"/>
      <c r="E73" s="13"/>
      <c r="F73" s="13"/>
      <c r="G73" s="13"/>
      <c r="H73" s="13"/>
      <c r="I73" s="13"/>
    </row>
    <row r="74" spans="3:9" ht="12.75">
      <c r="C74" s="13"/>
      <c r="D74" s="37"/>
      <c r="E74" s="13"/>
      <c r="F74" s="13"/>
      <c r="G74" s="13"/>
      <c r="H74" s="13"/>
      <c r="I74" s="13"/>
    </row>
    <row r="75" spans="3:9" ht="12.75">
      <c r="C75" s="13"/>
      <c r="D75" s="37"/>
      <c r="E75" s="13"/>
      <c r="F75" s="13"/>
      <c r="G75" s="13"/>
      <c r="H75" s="13"/>
      <c r="I75" s="13"/>
    </row>
    <row r="76" spans="3:9" ht="12.75">
      <c r="C76" s="13"/>
      <c r="D76" s="37"/>
      <c r="E76" s="13"/>
      <c r="F76" s="13"/>
      <c r="G76" s="13"/>
      <c r="H76" s="13"/>
      <c r="I76" s="13"/>
    </row>
    <row r="77" spans="3:9" ht="12.75">
      <c r="C77" s="13"/>
      <c r="D77" s="37"/>
      <c r="E77" s="13"/>
      <c r="F77" s="13"/>
      <c r="G77" s="13"/>
      <c r="H77" s="13"/>
      <c r="I77" s="13"/>
    </row>
    <row r="78" spans="3:9" ht="12.75">
      <c r="C78" s="13"/>
      <c r="D78" s="37"/>
      <c r="E78" s="13"/>
      <c r="F78" s="13"/>
      <c r="G78" s="13"/>
      <c r="H78" s="13"/>
      <c r="I78" s="13"/>
    </row>
    <row r="79" spans="3:9" ht="12.75">
      <c r="C79" s="13"/>
      <c r="D79" s="37"/>
      <c r="E79" s="13"/>
      <c r="F79" s="13"/>
      <c r="G79" s="13"/>
      <c r="H79" s="13"/>
      <c r="I79" s="13"/>
    </row>
    <row r="80" spans="3:9" ht="12.75">
      <c r="C80" s="13"/>
      <c r="D80" s="37"/>
      <c r="E80" s="13"/>
      <c r="F80" s="13"/>
      <c r="G80" s="13"/>
      <c r="H80" s="13"/>
      <c r="I80" s="13"/>
    </row>
    <row r="81" spans="3:9" ht="12.75">
      <c r="C81" s="13"/>
      <c r="D81" s="37"/>
      <c r="E81" s="13"/>
      <c r="F81" s="13"/>
      <c r="G81" s="13"/>
      <c r="H81" s="13"/>
      <c r="I81" s="13"/>
    </row>
    <row r="82" spans="3:9" ht="12.75">
      <c r="C82" s="13"/>
      <c r="D82" s="37"/>
      <c r="E82" s="13"/>
      <c r="F82" s="13"/>
      <c r="G82" s="13"/>
      <c r="H82" s="13"/>
      <c r="I82" s="13"/>
    </row>
    <row r="83" spans="3:9" ht="12.75">
      <c r="C83" s="13"/>
      <c r="D83" s="37"/>
      <c r="E83" s="13"/>
      <c r="F83" s="13"/>
      <c r="G83" s="13"/>
      <c r="H83" s="13"/>
      <c r="I83" s="13"/>
    </row>
    <row r="84" spans="3:9" ht="12.75">
      <c r="C84" s="13"/>
      <c r="D84" s="37"/>
      <c r="E84" s="13"/>
      <c r="F84" s="13"/>
      <c r="G84" s="13"/>
      <c r="H84" s="13"/>
      <c r="I84" s="13"/>
    </row>
    <row r="85" spans="3:9" ht="12.75">
      <c r="C85" s="13"/>
      <c r="D85" s="37"/>
      <c r="E85" s="13"/>
      <c r="F85" s="13"/>
      <c r="G85" s="13"/>
      <c r="H85" s="13"/>
      <c r="I85" s="13"/>
    </row>
    <row r="86" spans="3:9" ht="12.75">
      <c r="C86" s="13"/>
      <c r="D86" s="37"/>
      <c r="E86" s="13"/>
      <c r="F86" s="13"/>
      <c r="G86" s="13"/>
      <c r="H86" s="13"/>
      <c r="I86" s="13"/>
    </row>
    <row r="87" spans="3:9" ht="12.75">
      <c r="C87" s="13"/>
      <c r="D87" s="37"/>
      <c r="E87" s="13"/>
      <c r="F87" s="13"/>
      <c r="G87" s="13"/>
      <c r="H87" s="13"/>
      <c r="I87" s="13"/>
    </row>
    <row r="88" spans="3:9" ht="12.75">
      <c r="C88" s="13"/>
      <c r="D88" s="37"/>
      <c r="E88" s="13"/>
      <c r="F88" s="13"/>
      <c r="G88" s="13"/>
      <c r="H88" s="13"/>
      <c r="I88" s="13"/>
    </row>
    <row r="89" spans="3:9" ht="12.75">
      <c r="C89" s="13"/>
      <c r="D89" s="37"/>
      <c r="E89" s="13"/>
      <c r="F89" s="13"/>
      <c r="G89" s="13"/>
      <c r="H89" s="13"/>
      <c r="I89" s="13"/>
    </row>
    <row r="90" spans="3:9" ht="12.75">
      <c r="C90" s="13"/>
      <c r="D90" s="37"/>
      <c r="E90" s="13"/>
      <c r="F90" s="13"/>
      <c r="G90" s="13"/>
      <c r="H90" s="13"/>
      <c r="I90" s="13"/>
    </row>
    <row r="91" spans="3:9" ht="12.75">
      <c r="C91" s="13"/>
      <c r="D91" s="37"/>
      <c r="E91" s="13"/>
      <c r="F91" s="13"/>
      <c r="G91" s="13"/>
      <c r="H91" s="13"/>
      <c r="I91" s="13"/>
    </row>
    <row r="92" spans="3:9" ht="12.75">
      <c r="C92" s="13"/>
      <c r="D92" s="37"/>
      <c r="E92" s="13"/>
      <c r="F92" s="13"/>
      <c r="G92" s="13"/>
      <c r="H92" s="13"/>
      <c r="I92" s="13"/>
    </row>
    <row r="93" spans="3:9" ht="12.75">
      <c r="C93" s="13"/>
      <c r="D93" s="37"/>
      <c r="E93" s="13"/>
      <c r="F93" s="13"/>
      <c r="G93" s="13"/>
      <c r="H93" s="13"/>
      <c r="I93" s="13"/>
    </row>
    <row r="94" spans="3:9" ht="12.75">
      <c r="C94" s="13"/>
      <c r="D94" s="37"/>
      <c r="E94" s="13"/>
      <c r="F94" s="13"/>
      <c r="G94" s="13"/>
      <c r="H94" s="13"/>
      <c r="I94" s="13"/>
    </row>
    <row r="95" spans="3:9" ht="12.75">
      <c r="C95" s="13"/>
      <c r="D95" s="37"/>
      <c r="E95" s="13"/>
      <c r="F95" s="13"/>
      <c r="G95" s="13"/>
      <c r="H95" s="13"/>
      <c r="I95" s="13"/>
    </row>
    <row r="96" spans="3:9" ht="12.75">
      <c r="C96" s="13"/>
      <c r="D96" s="37"/>
      <c r="E96" s="13"/>
      <c r="F96" s="13"/>
      <c r="G96" s="13"/>
      <c r="H96" s="13"/>
      <c r="I96" s="13"/>
    </row>
    <row r="97" spans="3:9" ht="12.75">
      <c r="C97" s="13"/>
      <c r="D97" s="37"/>
      <c r="E97" s="13"/>
      <c r="F97" s="13"/>
      <c r="G97" s="13"/>
      <c r="H97" s="13"/>
      <c r="I97" s="13"/>
    </row>
    <row r="98" spans="3:9" ht="12.75">
      <c r="C98" s="13"/>
      <c r="D98" s="37"/>
      <c r="E98" s="13"/>
      <c r="F98" s="13"/>
      <c r="G98" s="13"/>
      <c r="H98" s="13"/>
      <c r="I98" s="13"/>
    </row>
    <row r="99" spans="3:9" ht="12.75">
      <c r="C99" s="13"/>
      <c r="D99" s="37"/>
      <c r="E99" s="13"/>
      <c r="F99" s="13"/>
      <c r="G99" s="13"/>
      <c r="H99" s="13"/>
      <c r="I99" s="13"/>
    </row>
    <row r="100" spans="3:9" ht="12.75">
      <c r="C100" s="13"/>
      <c r="D100" s="37"/>
      <c r="E100" s="13"/>
      <c r="F100" s="13"/>
      <c r="G100" s="13"/>
      <c r="H100" s="13"/>
      <c r="I100" s="13"/>
    </row>
    <row r="101" spans="3:9" ht="12.75">
      <c r="C101" s="13"/>
      <c r="D101" s="37"/>
      <c r="E101" s="13"/>
      <c r="F101" s="13"/>
      <c r="G101" s="13"/>
      <c r="H101" s="13"/>
      <c r="I101" s="13"/>
    </row>
    <row r="102" spans="3:9" ht="12.75">
      <c r="C102" s="13"/>
      <c r="D102" s="37"/>
      <c r="E102" s="13"/>
      <c r="F102" s="13"/>
      <c r="G102" s="13"/>
      <c r="H102" s="13"/>
      <c r="I102" s="13"/>
    </row>
    <row r="103" spans="3:9" ht="12.75">
      <c r="C103" s="13"/>
      <c r="D103" s="37"/>
      <c r="E103" s="13"/>
      <c r="F103" s="13"/>
      <c r="G103" s="13"/>
      <c r="H103" s="13"/>
      <c r="I103" s="13"/>
    </row>
    <row r="104" spans="3:9" ht="12.75">
      <c r="C104" s="13"/>
      <c r="D104" s="37"/>
      <c r="E104" s="13"/>
      <c r="F104" s="13"/>
      <c r="G104" s="13"/>
      <c r="H104" s="13"/>
      <c r="I104" s="13"/>
    </row>
    <row r="105" spans="3:9" ht="12.75">
      <c r="C105" s="13"/>
      <c r="D105" s="37"/>
      <c r="E105" s="13"/>
      <c r="F105" s="13"/>
      <c r="G105" s="13"/>
      <c r="H105" s="13"/>
      <c r="I105" s="13"/>
    </row>
    <row r="106" spans="3:9" ht="12.75">
      <c r="C106" s="13"/>
      <c r="D106" s="37"/>
      <c r="E106" s="13"/>
      <c r="F106" s="13"/>
      <c r="G106" s="13"/>
      <c r="H106" s="13"/>
      <c r="I106" s="13"/>
    </row>
    <row r="107" spans="3:9" ht="12.75">
      <c r="C107" s="13"/>
      <c r="D107" s="37"/>
      <c r="E107" s="13"/>
      <c r="F107" s="13"/>
      <c r="G107" s="13"/>
      <c r="H107" s="13"/>
      <c r="I107" s="13"/>
    </row>
    <row r="108" spans="3:9" ht="12.75">
      <c r="C108" s="13"/>
      <c r="D108" s="37"/>
      <c r="E108" s="13"/>
      <c r="F108" s="13"/>
      <c r="G108" s="13"/>
      <c r="H108" s="13"/>
      <c r="I108" s="13"/>
    </row>
    <row r="109" spans="3:9" ht="12.75">
      <c r="C109" s="13"/>
      <c r="D109" s="37"/>
      <c r="E109" s="13"/>
      <c r="F109" s="13"/>
      <c r="G109" s="13"/>
      <c r="H109" s="13"/>
      <c r="I109" s="13"/>
    </row>
    <row r="110" spans="3:9" ht="12.75">
      <c r="C110" s="13"/>
      <c r="D110" s="37"/>
      <c r="E110" s="13"/>
      <c r="F110" s="13"/>
      <c r="G110" s="13"/>
      <c r="H110" s="13"/>
      <c r="I110" s="13"/>
    </row>
    <row r="111" spans="3:9" ht="12.75">
      <c r="C111" s="13"/>
      <c r="D111" s="37"/>
      <c r="E111" s="13"/>
      <c r="F111" s="13"/>
      <c r="G111" s="13"/>
      <c r="H111" s="13"/>
      <c r="I111" s="13"/>
    </row>
    <row r="112" spans="3:9" ht="12.75">
      <c r="C112" s="13"/>
      <c r="D112" s="37"/>
      <c r="E112" s="13"/>
      <c r="F112" s="13"/>
      <c r="G112" s="13"/>
      <c r="H112" s="13"/>
      <c r="I112" s="13"/>
    </row>
    <row r="113" spans="3:9" ht="12.75">
      <c r="C113" s="13"/>
      <c r="D113" s="37"/>
      <c r="E113" s="13"/>
      <c r="F113" s="13"/>
      <c r="G113" s="13"/>
      <c r="H113" s="13"/>
      <c r="I113" s="13"/>
    </row>
    <row r="114" spans="3:9" ht="12.75">
      <c r="C114" s="13"/>
      <c r="D114" s="37"/>
      <c r="E114" s="13"/>
      <c r="F114" s="13"/>
      <c r="G114" s="13"/>
      <c r="H114" s="13"/>
      <c r="I114" s="13"/>
    </row>
    <row r="115" spans="3:9" ht="12.75">
      <c r="C115" s="13"/>
      <c r="D115" s="37"/>
      <c r="E115" s="13"/>
      <c r="F115" s="13"/>
      <c r="G115" s="13"/>
      <c r="H115" s="13"/>
      <c r="I115" s="13"/>
    </row>
    <row r="116" spans="3:9" ht="12.75">
      <c r="C116" s="13"/>
      <c r="D116" s="37"/>
      <c r="E116" s="13"/>
      <c r="F116" s="13"/>
      <c r="G116" s="13"/>
      <c r="H116" s="13"/>
      <c r="I116" s="13"/>
    </row>
    <row r="117" spans="3:9" ht="12.75">
      <c r="C117" s="13"/>
      <c r="D117" s="37"/>
      <c r="E117" s="13"/>
      <c r="F117" s="13"/>
      <c r="G117" s="13"/>
      <c r="H117" s="13"/>
      <c r="I117" s="13"/>
    </row>
    <row r="118" spans="3:9" ht="12.75">
      <c r="C118" s="13"/>
      <c r="D118" s="37"/>
      <c r="E118" s="13"/>
      <c r="F118" s="13"/>
      <c r="G118" s="13"/>
      <c r="H118" s="13"/>
      <c r="I118" s="13"/>
    </row>
    <row r="119" spans="3:9" ht="12.75">
      <c r="C119" s="13"/>
      <c r="D119" s="37"/>
      <c r="E119" s="13"/>
      <c r="F119" s="13"/>
      <c r="G119" s="13"/>
      <c r="H119" s="13"/>
      <c r="I119" s="13"/>
    </row>
    <row r="120" spans="3:9" ht="12.75">
      <c r="C120" s="13"/>
      <c r="D120" s="37"/>
      <c r="E120" s="13"/>
      <c r="F120" s="13"/>
      <c r="G120" s="13"/>
      <c r="H120" s="13"/>
      <c r="I120" s="13"/>
    </row>
    <row r="121" spans="3:9" ht="12.75">
      <c r="C121" s="13"/>
      <c r="D121" s="37"/>
      <c r="E121" s="13"/>
      <c r="F121" s="13"/>
      <c r="G121" s="13"/>
      <c r="H121" s="13"/>
      <c r="I121" s="13"/>
    </row>
    <row r="122" spans="3:9" ht="12.75">
      <c r="C122" s="13"/>
      <c r="D122" s="37"/>
      <c r="E122" s="13"/>
      <c r="F122" s="13"/>
      <c r="G122" s="13"/>
      <c r="H122" s="13"/>
      <c r="I122" s="13"/>
    </row>
    <row r="123" spans="3:9" ht="12.75">
      <c r="C123" s="13"/>
      <c r="D123" s="37"/>
      <c r="E123" s="13"/>
      <c r="F123" s="13"/>
      <c r="G123" s="13"/>
      <c r="H123" s="13"/>
      <c r="I123" s="13"/>
    </row>
    <row r="124" spans="3:9" ht="12.75">
      <c r="C124" s="13"/>
      <c r="D124" s="37"/>
      <c r="E124" s="13"/>
      <c r="F124" s="13"/>
      <c r="G124" s="13"/>
      <c r="H124" s="13"/>
      <c r="I124" s="13"/>
    </row>
    <row r="125" spans="3:9" ht="12.75">
      <c r="C125" s="13"/>
      <c r="D125" s="37"/>
      <c r="E125" s="13"/>
      <c r="F125" s="13"/>
      <c r="G125" s="13"/>
      <c r="H125" s="13"/>
      <c r="I125" s="13"/>
    </row>
    <row r="126" spans="3:9" ht="12.75">
      <c r="C126" s="13"/>
      <c r="D126" s="37"/>
      <c r="E126" s="13"/>
      <c r="F126" s="13"/>
      <c r="G126" s="13"/>
      <c r="H126" s="13"/>
      <c r="I126" s="13"/>
    </row>
    <row r="127" spans="3:9" ht="12.75">
      <c r="C127" s="13"/>
      <c r="D127" s="37"/>
      <c r="E127" s="13"/>
      <c r="F127" s="13"/>
      <c r="G127" s="13"/>
      <c r="H127" s="13"/>
      <c r="I127" s="13"/>
    </row>
    <row r="128" spans="3:9" ht="12.75">
      <c r="C128" s="13"/>
      <c r="D128" s="37"/>
      <c r="E128" s="13"/>
      <c r="F128" s="13"/>
      <c r="G128" s="13"/>
      <c r="H128" s="13"/>
      <c r="I128" s="13"/>
    </row>
    <row r="129" spans="3:9" ht="12.75">
      <c r="C129" s="13"/>
      <c r="D129" s="37"/>
      <c r="E129" s="13"/>
      <c r="F129" s="13"/>
      <c r="G129" s="13"/>
      <c r="H129" s="13"/>
      <c r="I129" s="13"/>
    </row>
    <row r="130" spans="3:9" ht="12.75">
      <c r="C130" s="13"/>
      <c r="D130" s="37"/>
      <c r="E130" s="13"/>
      <c r="F130" s="13"/>
      <c r="G130" s="13"/>
      <c r="H130" s="13"/>
      <c r="I130" s="13"/>
    </row>
    <row r="131" spans="3:9" ht="12.75">
      <c r="C131" s="13"/>
      <c r="D131" s="37"/>
      <c r="E131" s="13"/>
      <c r="F131" s="13"/>
      <c r="G131" s="13"/>
      <c r="H131" s="13"/>
      <c r="I131" s="13"/>
    </row>
    <row r="132" spans="3:9" ht="12.75">
      <c r="C132" s="13"/>
      <c r="D132" s="37"/>
      <c r="E132" s="13"/>
      <c r="F132" s="13"/>
      <c r="G132" s="13"/>
      <c r="H132" s="13"/>
      <c r="I132" s="13"/>
    </row>
    <row r="133" spans="3:9" ht="12.75">
      <c r="C133" s="13"/>
      <c r="D133" s="37"/>
      <c r="E133" s="13"/>
      <c r="F133" s="13"/>
      <c r="G133" s="13"/>
      <c r="H133" s="13"/>
      <c r="I133" s="13"/>
    </row>
    <row r="134" spans="3:9" ht="12.75">
      <c r="C134" s="13"/>
      <c r="D134" s="37"/>
      <c r="E134" s="13"/>
      <c r="F134" s="13"/>
      <c r="G134" s="13"/>
      <c r="H134" s="13"/>
      <c r="I134" s="13"/>
    </row>
    <row r="135" spans="3:9" ht="12.75">
      <c r="C135" s="13"/>
      <c r="D135" s="37"/>
      <c r="E135" s="13"/>
      <c r="F135" s="13"/>
      <c r="G135" s="13"/>
      <c r="H135" s="13"/>
      <c r="I135" s="13"/>
    </row>
    <row r="136" spans="3:9" ht="12.75">
      <c r="C136" s="13"/>
      <c r="D136" s="37"/>
      <c r="E136" s="13"/>
      <c r="F136" s="13"/>
      <c r="G136" s="13"/>
      <c r="H136" s="13"/>
      <c r="I136" s="13"/>
    </row>
    <row r="137" spans="3:9" ht="12.75">
      <c r="C137" s="13"/>
      <c r="D137" s="37"/>
      <c r="E137" s="13"/>
      <c r="F137" s="13"/>
      <c r="G137" s="13"/>
      <c r="H137" s="13"/>
      <c r="I137" s="13"/>
    </row>
    <row r="138" spans="3:9" ht="12.75">
      <c r="C138" s="13"/>
      <c r="D138" s="37"/>
      <c r="E138" s="13"/>
      <c r="F138" s="13"/>
      <c r="G138" s="13"/>
      <c r="H138" s="13"/>
      <c r="I138" s="13"/>
    </row>
    <row r="139" spans="3:9" ht="12.75">
      <c r="C139" s="13"/>
      <c r="D139" s="37"/>
      <c r="E139" s="13"/>
      <c r="F139" s="13"/>
      <c r="G139" s="13"/>
      <c r="H139" s="13"/>
      <c r="I139" s="13"/>
    </row>
    <row r="140" spans="3:9" ht="12.75">
      <c r="C140" s="13"/>
      <c r="D140" s="37"/>
      <c r="E140" s="13"/>
      <c r="F140" s="13"/>
      <c r="G140" s="13"/>
      <c r="H140" s="13"/>
      <c r="I140" s="13"/>
    </row>
    <row r="141" spans="3:9" ht="12.75">
      <c r="C141" s="13"/>
      <c r="D141" s="37"/>
      <c r="E141" s="13"/>
      <c r="F141" s="13"/>
      <c r="G141" s="13"/>
      <c r="H141" s="13"/>
      <c r="I141" s="13"/>
    </row>
    <row r="142" spans="3:9" ht="12.75">
      <c r="C142" s="13"/>
      <c r="D142" s="37"/>
      <c r="E142" s="13"/>
      <c r="F142" s="13"/>
      <c r="G142" s="13"/>
      <c r="H142" s="13"/>
      <c r="I142" s="13"/>
    </row>
    <row r="143" spans="3:9" ht="12.75">
      <c r="C143" s="13"/>
      <c r="D143" s="37"/>
      <c r="E143" s="13"/>
      <c r="F143" s="13"/>
      <c r="G143" s="13"/>
      <c r="H143" s="13"/>
      <c r="I143" s="13"/>
    </row>
    <row r="144" spans="3:9" ht="12.75">
      <c r="C144" s="13"/>
      <c r="D144" s="37"/>
      <c r="E144" s="13"/>
      <c r="F144" s="13"/>
      <c r="G144" s="13"/>
      <c r="H144" s="13"/>
      <c r="I144" s="13"/>
    </row>
    <row r="145" spans="3:9" ht="12.75">
      <c r="C145" s="13"/>
      <c r="D145" s="37"/>
      <c r="E145" s="13"/>
      <c r="F145" s="13"/>
      <c r="G145" s="13"/>
      <c r="H145" s="13"/>
      <c r="I145" s="13"/>
    </row>
    <row r="146" spans="3:9" ht="12.75">
      <c r="C146" s="13"/>
      <c r="D146" s="37"/>
      <c r="E146" s="13"/>
      <c r="F146" s="13"/>
      <c r="G146" s="13"/>
      <c r="H146" s="13"/>
      <c r="I146" s="13"/>
    </row>
    <row r="147" spans="3:9" ht="12.75">
      <c r="C147" s="13"/>
      <c r="D147" s="37"/>
      <c r="E147" s="13"/>
      <c r="F147" s="13"/>
      <c r="G147" s="13"/>
      <c r="H147" s="13"/>
      <c r="I147" s="13"/>
    </row>
    <row r="148" spans="3:9" ht="12.75">
      <c r="C148" s="13"/>
      <c r="D148" s="37"/>
      <c r="E148" s="13"/>
      <c r="F148" s="13"/>
      <c r="G148" s="13"/>
      <c r="H148" s="13"/>
      <c r="I148" s="13"/>
    </row>
    <row r="149" spans="3:9" ht="12.75">
      <c r="C149" s="13"/>
      <c r="D149" s="37"/>
      <c r="E149" s="13"/>
      <c r="F149" s="13"/>
      <c r="G149" s="13"/>
      <c r="H149" s="13"/>
      <c r="I149" s="13"/>
    </row>
    <row r="150" spans="3:9" ht="12.75">
      <c r="C150" s="13"/>
      <c r="D150" s="37"/>
      <c r="E150" s="13"/>
      <c r="F150" s="13"/>
      <c r="G150" s="13"/>
      <c r="H150" s="13"/>
      <c r="I150" s="13"/>
    </row>
    <row r="151" spans="3:9" ht="12.75">
      <c r="C151" s="13"/>
      <c r="D151" s="37"/>
      <c r="E151" s="13"/>
      <c r="F151" s="13"/>
      <c r="G151" s="13"/>
      <c r="H151" s="13"/>
      <c r="I151" s="13"/>
    </row>
    <row r="152" spans="3:9" ht="12.75">
      <c r="C152" s="13"/>
      <c r="D152" s="37"/>
      <c r="E152" s="13"/>
      <c r="F152" s="13"/>
      <c r="G152" s="13"/>
      <c r="H152" s="13"/>
      <c r="I152" s="13"/>
    </row>
    <row r="153" spans="3:9" ht="12.75">
      <c r="C153" s="13"/>
      <c r="D153" s="37"/>
      <c r="E153" s="13"/>
      <c r="F153" s="13"/>
      <c r="G153" s="13"/>
      <c r="H153" s="13"/>
      <c r="I153" s="13"/>
    </row>
    <row r="154" spans="3:9" ht="12.75">
      <c r="C154" s="13"/>
      <c r="D154" s="37"/>
      <c r="E154" s="13"/>
      <c r="F154" s="13"/>
      <c r="G154" s="13"/>
      <c r="H154" s="13"/>
      <c r="I154" s="13"/>
    </row>
    <row r="155" spans="3:9" ht="12.75">
      <c r="C155" s="13"/>
      <c r="D155" s="37"/>
      <c r="E155" s="13"/>
      <c r="F155" s="13"/>
      <c r="G155" s="13"/>
      <c r="H155" s="13"/>
      <c r="I155" s="13"/>
    </row>
    <row r="156" spans="3:9" ht="12.75">
      <c r="C156" s="13"/>
      <c r="D156" s="37"/>
      <c r="E156" s="13"/>
      <c r="F156" s="13"/>
      <c r="G156" s="13"/>
      <c r="H156" s="13"/>
      <c r="I156" s="13"/>
    </row>
    <row r="157" spans="3:9" ht="12.75">
      <c r="C157" s="13"/>
      <c r="D157" s="37"/>
      <c r="E157" s="13"/>
      <c r="F157" s="13"/>
      <c r="G157" s="13"/>
      <c r="H157" s="13"/>
      <c r="I157" s="13"/>
    </row>
    <row r="158" spans="3:9" ht="12.75">
      <c r="C158" s="13"/>
      <c r="D158" s="37"/>
      <c r="E158" s="13"/>
      <c r="F158" s="13"/>
      <c r="G158" s="13"/>
      <c r="H158" s="13"/>
      <c r="I158" s="13"/>
    </row>
    <row r="159" spans="3:9" ht="12.75">
      <c r="C159" s="13"/>
      <c r="D159" s="37"/>
      <c r="E159" s="13"/>
      <c r="F159" s="13"/>
      <c r="G159" s="13"/>
      <c r="H159" s="13"/>
      <c r="I159" s="13"/>
    </row>
    <row r="160" spans="3:9" ht="12.75">
      <c r="C160" s="13"/>
      <c r="D160" s="37"/>
      <c r="E160" s="13"/>
      <c r="F160" s="13"/>
      <c r="G160" s="13"/>
      <c r="H160" s="13"/>
      <c r="I160" s="13"/>
    </row>
    <row r="161" spans="3:9" ht="12.75">
      <c r="C161" s="13"/>
      <c r="D161" s="37"/>
      <c r="E161" s="13"/>
      <c r="F161" s="13"/>
      <c r="G161" s="13"/>
      <c r="H161" s="13"/>
      <c r="I161" s="13"/>
    </row>
    <row r="162" spans="3:9" ht="12.75">
      <c r="C162" s="13"/>
      <c r="D162" s="37"/>
      <c r="E162" s="13"/>
      <c r="F162" s="13"/>
      <c r="G162" s="13"/>
      <c r="H162" s="13"/>
      <c r="I162" s="13"/>
    </row>
    <row r="163" spans="3:9" ht="12.75">
      <c r="C163" s="13"/>
      <c r="D163" s="37"/>
      <c r="E163" s="13"/>
      <c r="F163" s="13"/>
      <c r="G163" s="13"/>
      <c r="H163" s="13"/>
      <c r="I163" s="13"/>
    </row>
    <row r="164" spans="3:9" ht="12.75">
      <c r="C164" s="13"/>
      <c r="D164" s="37"/>
      <c r="E164" s="13"/>
      <c r="F164" s="13"/>
      <c r="G164" s="13"/>
      <c r="H164" s="13"/>
      <c r="I164" s="13"/>
    </row>
    <row r="165" spans="3:9" ht="12.75">
      <c r="C165" s="13"/>
      <c r="D165" s="37"/>
      <c r="E165" s="13"/>
      <c r="F165" s="13"/>
      <c r="G165" s="13"/>
      <c r="H165" s="13"/>
      <c r="I165" s="13"/>
    </row>
    <row r="166" spans="3:9" ht="12.75">
      <c r="C166" s="13"/>
      <c r="D166" s="37"/>
      <c r="E166" s="13"/>
      <c r="F166" s="13"/>
      <c r="G166" s="13"/>
      <c r="H166" s="13"/>
      <c r="I166" s="13"/>
    </row>
    <row r="167" spans="3:9" ht="12.75">
      <c r="C167" s="13"/>
      <c r="D167" s="37"/>
      <c r="E167" s="13"/>
      <c r="F167" s="13"/>
      <c r="G167" s="13"/>
      <c r="H167" s="13"/>
      <c r="I167" s="13"/>
    </row>
    <row r="168" spans="3:9" ht="12.75">
      <c r="C168" s="13"/>
      <c r="D168" s="37"/>
      <c r="E168" s="13"/>
      <c r="F168" s="13"/>
      <c r="G168" s="13"/>
      <c r="H168" s="13"/>
      <c r="I168" s="13"/>
    </row>
    <row r="169" spans="3:9" ht="12.75">
      <c r="C169" s="13"/>
      <c r="D169" s="37"/>
      <c r="E169" s="13"/>
      <c r="F169" s="13"/>
      <c r="G169" s="13"/>
      <c r="H169" s="13"/>
      <c r="I169" s="13"/>
    </row>
    <row r="170" spans="3:9" ht="12.75">
      <c r="C170" s="13"/>
      <c r="D170" s="37"/>
      <c r="E170" s="13"/>
      <c r="F170" s="13"/>
      <c r="G170" s="13"/>
      <c r="H170" s="13"/>
      <c r="I170" s="13"/>
    </row>
    <row r="171" spans="3:9" ht="12.75">
      <c r="C171" s="13"/>
      <c r="D171" s="37"/>
      <c r="E171" s="13"/>
      <c r="F171" s="13"/>
      <c r="G171" s="13"/>
      <c r="H171" s="13"/>
      <c r="I171" s="13"/>
    </row>
    <row r="172" spans="3:9" ht="12.75">
      <c r="C172" s="13"/>
      <c r="D172" s="37"/>
      <c r="E172" s="13"/>
      <c r="F172" s="13"/>
      <c r="G172" s="13"/>
      <c r="H172" s="13"/>
      <c r="I172" s="13"/>
    </row>
    <row r="173" spans="3:9" ht="12.75">
      <c r="C173" s="13"/>
      <c r="D173" s="37"/>
      <c r="E173" s="13"/>
      <c r="F173" s="13"/>
      <c r="G173" s="13"/>
      <c r="H173" s="13"/>
      <c r="I173" s="13"/>
    </row>
    <row r="174" spans="3:9" ht="12.75">
      <c r="C174" s="13"/>
      <c r="D174" s="37"/>
      <c r="E174" s="13"/>
      <c r="F174" s="13"/>
      <c r="G174" s="13"/>
      <c r="H174" s="13"/>
      <c r="I174" s="13"/>
    </row>
    <row r="175" spans="3:9" ht="12.75">
      <c r="C175" s="13"/>
      <c r="D175" s="37"/>
      <c r="E175" s="13"/>
      <c r="F175" s="13"/>
      <c r="G175" s="13"/>
      <c r="H175" s="13"/>
      <c r="I175" s="13"/>
    </row>
    <row r="176" spans="3:9" ht="12.75">
      <c r="C176" s="13"/>
      <c r="D176" s="37"/>
      <c r="E176" s="13"/>
      <c r="F176" s="13"/>
      <c r="G176" s="13"/>
      <c r="H176" s="13"/>
      <c r="I176" s="13"/>
    </row>
    <row r="177" spans="3:9" ht="12.75">
      <c r="C177" s="13"/>
      <c r="D177" s="37"/>
      <c r="E177" s="13"/>
      <c r="F177" s="13"/>
      <c r="G177" s="13"/>
      <c r="H177" s="13"/>
      <c r="I177" s="13"/>
    </row>
    <row r="178" spans="3:9" ht="12.75">
      <c r="C178" s="13"/>
      <c r="D178" s="37"/>
      <c r="E178" s="13"/>
      <c r="F178" s="13"/>
      <c r="G178" s="13"/>
      <c r="H178" s="13"/>
      <c r="I178" s="13"/>
    </row>
    <row r="179" spans="3:9" ht="12.75">
      <c r="C179" s="13"/>
      <c r="D179" s="37"/>
      <c r="E179" s="13"/>
      <c r="F179" s="13"/>
      <c r="G179" s="13"/>
      <c r="H179" s="13"/>
      <c r="I179" s="13"/>
    </row>
    <row r="180" spans="3:9" ht="12.75">
      <c r="C180" s="13"/>
      <c r="D180" s="37"/>
      <c r="E180" s="13"/>
      <c r="F180" s="13"/>
      <c r="G180" s="13"/>
      <c r="H180" s="13"/>
      <c r="I180" s="13"/>
    </row>
    <row r="181" spans="3:9" ht="12.75">
      <c r="C181" s="13"/>
      <c r="D181" s="37"/>
      <c r="E181" s="13"/>
      <c r="F181" s="13"/>
      <c r="G181" s="13"/>
      <c r="H181" s="13"/>
      <c r="I181" s="13"/>
    </row>
    <row r="182" spans="3:9" ht="12.75">
      <c r="C182" s="13"/>
      <c r="D182" s="37"/>
      <c r="E182" s="13"/>
      <c r="F182" s="13"/>
      <c r="G182" s="13"/>
      <c r="H182" s="13"/>
      <c r="I182" s="13"/>
    </row>
    <row r="183" spans="3:9" ht="12.75">
      <c r="C183" s="13"/>
      <c r="D183" s="37"/>
      <c r="E183" s="13"/>
      <c r="F183" s="13"/>
      <c r="G183" s="13"/>
      <c r="H183" s="13"/>
      <c r="I183" s="13"/>
    </row>
    <row r="184" spans="3:9" ht="12.75">
      <c r="C184" s="13"/>
      <c r="D184" s="37"/>
      <c r="E184" s="13"/>
      <c r="F184" s="13"/>
      <c r="G184" s="13"/>
      <c r="H184" s="13"/>
      <c r="I184" s="13"/>
    </row>
    <row r="185" spans="3:9" ht="12.75">
      <c r="C185" s="13"/>
      <c r="D185" s="37"/>
      <c r="E185" s="13"/>
      <c r="F185" s="13"/>
      <c r="G185" s="13"/>
      <c r="H185" s="13"/>
      <c r="I185" s="13"/>
    </row>
    <row r="186" spans="3:9" ht="12.75">
      <c r="C186" s="13"/>
      <c r="D186" s="37"/>
      <c r="E186" s="13"/>
      <c r="F186" s="13"/>
      <c r="G186" s="13"/>
      <c r="H186" s="13"/>
      <c r="I186" s="13"/>
    </row>
    <row r="187" spans="3:9" ht="12.75">
      <c r="C187" s="13"/>
      <c r="D187" s="37"/>
      <c r="E187" s="13"/>
      <c r="F187" s="13"/>
      <c r="G187" s="13"/>
      <c r="H187" s="13"/>
      <c r="I187" s="13"/>
    </row>
    <row r="188" spans="3:9" ht="12.75">
      <c r="C188" s="13"/>
      <c r="D188" s="37"/>
      <c r="E188" s="13"/>
      <c r="F188" s="13"/>
      <c r="G188" s="13"/>
      <c r="H188" s="13"/>
      <c r="I188" s="13"/>
    </row>
    <row r="189" spans="3:9" ht="12.75">
      <c r="C189" s="13"/>
      <c r="D189" s="37"/>
      <c r="E189" s="13"/>
      <c r="F189" s="13"/>
      <c r="G189" s="13"/>
      <c r="H189" s="13"/>
      <c r="I189" s="13"/>
    </row>
    <row r="190" spans="3:9" ht="12.75">
      <c r="C190" s="13"/>
      <c r="D190" s="37"/>
      <c r="E190" s="13"/>
      <c r="F190" s="13"/>
      <c r="G190" s="13"/>
      <c r="H190" s="13"/>
      <c r="I190" s="13"/>
    </row>
    <row r="191" spans="3:9" ht="12.75">
      <c r="C191" s="13"/>
      <c r="D191" s="37"/>
      <c r="E191" s="13"/>
      <c r="F191" s="13"/>
      <c r="G191" s="13"/>
      <c r="H191" s="13"/>
      <c r="I191" s="13"/>
    </row>
    <row r="192" spans="3:9" ht="12.75">
      <c r="C192" s="13"/>
      <c r="D192" s="37"/>
      <c r="E192" s="13"/>
      <c r="F192" s="13"/>
      <c r="G192" s="13"/>
      <c r="H192" s="13"/>
      <c r="I192" s="13"/>
    </row>
    <row r="193" spans="3:9" ht="12.75">
      <c r="C193" s="13"/>
      <c r="D193" s="37"/>
      <c r="E193" s="13"/>
      <c r="F193" s="13"/>
      <c r="G193" s="13"/>
      <c r="H193" s="13"/>
      <c r="I193" s="13"/>
    </row>
    <row r="194" spans="3:9" ht="12.75">
      <c r="C194" s="13"/>
      <c r="D194" s="37"/>
      <c r="E194" s="13"/>
      <c r="F194" s="13"/>
      <c r="G194" s="13"/>
      <c r="H194" s="13"/>
      <c r="I194" s="13"/>
    </row>
    <row r="195" spans="3:9" ht="12.75">
      <c r="C195" s="13"/>
      <c r="D195" s="37"/>
      <c r="E195" s="13"/>
      <c r="F195" s="13"/>
      <c r="G195" s="13"/>
      <c r="H195" s="13"/>
      <c r="I195" s="13"/>
    </row>
    <row r="196" spans="3:9" ht="12.75">
      <c r="C196" s="13"/>
      <c r="D196" s="37"/>
      <c r="E196" s="13"/>
      <c r="F196" s="13"/>
      <c r="G196" s="13"/>
      <c r="H196" s="13"/>
      <c r="I196" s="13"/>
    </row>
    <row r="197" spans="3:9" ht="12.75">
      <c r="C197" s="13"/>
      <c r="D197" s="37"/>
      <c r="E197" s="13"/>
      <c r="F197" s="13"/>
      <c r="G197" s="13"/>
      <c r="H197" s="13"/>
      <c r="I197" s="13"/>
    </row>
    <row r="198" spans="3:9" ht="12.75">
      <c r="C198" s="13"/>
      <c r="D198" s="37"/>
      <c r="E198" s="13"/>
      <c r="F198" s="13"/>
      <c r="G198" s="13"/>
      <c r="H198" s="13"/>
      <c r="I198" s="13"/>
    </row>
    <row r="199" spans="3:9" ht="12.75">
      <c r="C199" s="13"/>
      <c r="D199" s="37"/>
      <c r="E199" s="13"/>
      <c r="F199" s="13"/>
      <c r="G199" s="13"/>
      <c r="H199" s="13"/>
      <c r="I199" s="13"/>
    </row>
    <row r="200" spans="3:9" ht="12.75">
      <c r="C200" s="13"/>
      <c r="D200" s="37"/>
      <c r="E200" s="13"/>
      <c r="F200" s="13"/>
      <c r="G200" s="13"/>
      <c r="H200" s="13"/>
      <c r="I200" s="13"/>
    </row>
  </sheetData>
  <sheetProtection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75" bottom="0.5" header="0.55" footer="0.5"/>
  <pageSetup horizontalDpi="600" verticalDpi="600" orientation="landscape" scale="7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2006-04-07T13:20:20Z</cp:lastPrinted>
  <dcterms:created xsi:type="dcterms:W3CDTF">1997-11-05T19:49:33Z</dcterms:created>
  <dcterms:modified xsi:type="dcterms:W3CDTF">2006-04-07T14:14:39Z</dcterms:modified>
  <cp:category/>
  <cp:version/>
  <cp:contentType/>
  <cp:contentStatus/>
</cp:coreProperties>
</file>